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604B93A0-E1AB-4A5C-82BD-04458D0E9C39}" xr6:coauthVersionLast="47" xr6:coauthVersionMax="47" xr10:uidLastSave="{00000000-0000-0000-0000-000000000000}"/>
  <workbookProtection workbookAlgorithmName="SHA-512" workbookHashValue="Nmj8sdsyHO/prPsyFYyyCZ9aur9zz1Qicq8h2qa1Hxd9Hh/+CNGIcqpFBT/SAxF8T4u2G1rWKHy5P9j+pvAgPQ==" workbookSaltValue="ZEAN1PwNBm/EwSzBDt7Mlg==" workbookSpinCount="100000" lockStructure="1"/>
  <bookViews>
    <workbookView xWindow="2730" yWindow="1230" windowWidth="16335" windowHeight="1497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入力シート!$A$203</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3" i="7" l="1"/>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199" i="7"/>
  <c r="A197" i="7"/>
  <c r="A195" i="7"/>
  <c r="A187" i="7"/>
  <c r="A185" i="7"/>
  <c r="A184" i="7"/>
  <c r="A183"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186" i="7"/>
  <c r="N186" i="7" l="1"/>
  <c r="J198" i="7" l="1"/>
  <c r="D114" i="7" l="1"/>
  <c r="D116" i="7" s="1"/>
  <c r="D118" i="7" s="1"/>
  <c r="D120" i="7" s="1"/>
  <c r="D122" i="7" s="1"/>
  <c r="D124" i="7" s="1"/>
  <c r="D126" i="7" s="1"/>
  <c r="J200" i="7" l="1"/>
  <c r="A2" i="8" l="1"/>
  <c r="A1" i="8"/>
</calcChain>
</file>

<file path=xl/sharedStrings.xml><?xml version="1.0" encoding="utf-8"?>
<sst xmlns="http://schemas.openxmlformats.org/spreadsheetml/2006/main" count="246" uniqueCount="204">
  <si>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</si>
  <si>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</si>
  <si>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</si>
  <si>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</si>
  <si>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</si>
  <si>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</si>
  <si>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</si>
  <si>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</si>
  <si>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</si>
  <si>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</si>
  <si>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</si>
  <si>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</si>
  <si>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</si>
  <si>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</si>
  <si>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</si>
  <si>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</si>
  <si>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</si>
  <si>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</si>
  <si>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</si>
  <si>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</si>
  <si>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</si>
  <si>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</si>
  <si>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</si>
  <si>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</si>
  <si>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</si>
  <si>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</si>
  <si>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</si>
  <si>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</si>
  <si>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</si>
  <si>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</si>
  <si>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</si>
  <si>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</si>
  <si>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</si>
  <si>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</si>
  <si>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</si>
  <si>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</si>
  <si>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</si>
  <si>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</si>
  <si>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</si>
  <si>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</si>
  <si>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</si>
  <si>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</si>
  <si>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</si>
  <si>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</si>
  <si>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</si>
  <si>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</si>
  <si>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</si>
  <si>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</si>
  <si>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</si>
  <si>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</si>
  <si>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</si>
  <si>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</si>
  <si>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</si>
  <si>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</si>
  <si>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</si>
  <si>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</si>
  <si>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</si>
  <si>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</si>
  <si>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</si>
  <si>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</si>
  <si>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</si>
  <si>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</si>
  <si>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</si>
  <si>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</si>
  <si>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</si>
  <si>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</si>
  <si>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</si>
  <si>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</si>
  <si>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</si>
  <si>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</si>
  <si>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</si>
  <si>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</si>
  <si>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</si>
  <si>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</si>
  <si>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</si>
  <si>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</si>
  <si>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</si>
  <si>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</si>
  <si>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</si>
  <si>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</si>
  <si>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</si>
  <si>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</si>
  <si>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</si>
  <si>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</si>
  <si>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</si>
  <si>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</si>
  <si>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</si>
  <si>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</si>
  <si>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</si>
  <si>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</si>
  <si>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</si>
  <si>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</si>
  <si>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</si>
  <si>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</si>
  <si>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</si>
  <si>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</si>
  <si>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</si>
  <si>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</si>
  <si>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</si>
  <si>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</si>
  <si>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</si>
  <si>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</si>
  <si>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</si>
  <si>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</si>
  <si>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</si>
  <si>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</si>
  <si>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</si>
  <si>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</si>
  <si>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</si>
  <si>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</si>
  <si>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</si>
  <si>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</si>
  <si>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</si>
  <si>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</si>
  <si>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</si>
  <si>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</si>
  <si>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</si>
  <si>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</si>
  <si>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</si>
  <si>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</si>
  <si>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</si>
  <si>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</si>
  <si>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</si>
  <si>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</si>
  <si>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</si>
  <si>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</si>
  <si>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</si>
  <si>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</si>
  <si>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</si>
  <si>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</si>
  <si>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</si>
  <si>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</si>
  <si>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</si>
  <si>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</si>
  <si>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</si>
  <si>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</si>
  <si>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</si>
  <si>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</si>
  <si>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</si>
  <si>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</si>
  <si>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</si>
  <si>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</si>
  <si>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</si>
  <si>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</si>
  <si>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</si>
  <si>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</si>
  <si>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</si>
  <si>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</si>
  <si>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</si>
  <si>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</si>
  <si>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</si>
  <si>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</si>
  <si>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</si>
  <si>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</si>
  <si>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</si>
  <si>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</si>
  <si>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</si>
  <si>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</si>
  <si>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</si>
  <si>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</si>
  <si>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</si>
  <si>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</si>
  <si>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</si>
  <si>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</si>
  <si>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</si>
  <si>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</si>
  <si>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</si>
  <si>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</si>
  <si>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</si>
  <si>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</si>
  <si>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</si>
  <si>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</si>
  <si>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</si>
  <si>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</si>
  <si>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B.契約する営業所の許可区分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</si>
  <si>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</si>
  <si>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</si>
  <si>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</si>
  <si>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</si>
  <si>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</si>
  <si>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</si>
  <si>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</si>
  <si>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</si>
  <si>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</si>
  <si>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</si>
  <si>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令和7・8年度において、上毛町で行われる建設工事に係る入札に参加する資格の審査を申請します。</t>
    <rPh sb="12" eb="15">
      <t>コウゲマチ</t>
    </rPh>
    <rPh sb="20" eb="24">
      <t>ケンセツコウジ</t>
    </rPh>
    <rPh sb="27" eb="29">
      <t>ニュウサツ</t>
    </rPh>
    <rPh sb="30" eb="32">
      <t>サンカ</t>
    </rPh>
    <rPh sb="34" eb="36">
      <t>シカク</t>
    </rPh>
    <rPh sb="37" eb="39">
      <t>シンサ</t>
    </rPh>
    <rPh sb="40" eb="42">
      <t>シンセイ</t>
    </rPh>
    <phoneticPr fontId="4"/>
  </si>
  <si>
    <t xml:space="preserve">例)カブシキガイシャスズキグミ　キュウシュウエイギョウショ
正式名称を全角カタカナで入力してください。支店・営業所名は、１文字空けて入力してください。
</t>
    <phoneticPr fontId="4"/>
  </si>
  <si>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</si>
  <si>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上毛町 一般競争(指名競争)参加資格審査申請書【建設工事】</t>
    <rPh sb="0" eb="3">
      <t>コウゲマチ</t>
    </rPh>
    <phoneticPr fontId="4"/>
  </si>
  <si>
    <t>資本金</t>
    <rPh sb="0" eb="3">
      <t>シホンキン</t>
    </rPh>
    <phoneticPr fontId="4"/>
  </si>
  <si>
    <t>千円</t>
    <rPh sb="0" eb="2">
      <t>センエン</t>
    </rPh>
    <phoneticPr fontId="4"/>
  </si>
  <si>
    <t>総従業員数</t>
    <phoneticPr fontId="4"/>
  </si>
  <si>
    <t>受任地の総従業員数</t>
    <phoneticPr fontId="4"/>
  </si>
  <si>
    <t>建設業許可の有効期間</t>
    <rPh sb="0" eb="3">
      <t>ケンセツギョウ</t>
    </rPh>
    <rPh sb="3" eb="5">
      <t>キョカ</t>
    </rPh>
    <rPh sb="6" eb="8">
      <t>ユウコウ</t>
    </rPh>
    <rPh sb="8" eb="10">
      <t>キカン</t>
    </rPh>
    <phoneticPr fontId="5"/>
  </si>
  <si>
    <t>～</t>
    <phoneticPr fontId="4"/>
  </si>
  <si>
    <t>経審審査基準日</t>
    <rPh sb="0" eb="2">
      <t>ケイシン</t>
    </rPh>
    <rPh sb="2" eb="4">
      <t>シンサ</t>
    </rPh>
    <rPh sb="4" eb="6">
      <t>キジュン</t>
    </rPh>
    <rPh sb="6" eb="7">
      <t>ビ</t>
    </rPh>
    <phoneticPr fontId="5"/>
  </si>
  <si>
    <r>
      <t xml:space="preserve">登録を希望する場合、希望、許可区分、総合評定値、完成工事高を入力してください。
</t>
    </r>
    <r>
      <rPr>
        <sz val="10"/>
        <rFont val="ＭＳ ゴシック"/>
        <family val="3"/>
        <charset val="128"/>
      </rPr>
      <t>支店・営業所に入札・契約権限を委任する場合、B.契約する営業所の許可区分欄を入力してください。
希望、許可区分、B.契約する営業所の許可区分欄はリストから選択してください。
総合評定値、完成工事高は経営規模等評価結果通知書と一致させてください。
工事種別欄は交通安全施設工事など業種区分で判断できない工種があれば入力してください。</t>
    </r>
    <phoneticPr fontId="4"/>
  </si>
  <si>
    <t>完成工事高
2(3)年平均(千円)</t>
    <rPh sb="0" eb="2">
      <t>カンセイ</t>
    </rPh>
    <rPh sb="2" eb="4">
      <t>コウジ</t>
    </rPh>
    <rPh sb="4" eb="5">
      <t>ダカ</t>
    </rPh>
    <rPh sb="10" eb="11">
      <t>ネン</t>
    </rPh>
    <rPh sb="11" eb="13">
      <t>ヘイキン</t>
    </rPh>
    <rPh sb="14" eb="16">
      <t>センエン</t>
    </rPh>
    <phoneticPr fontId="4"/>
  </si>
  <si>
    <t>工事種別</t>
    <phoneticPr fontId="4"/>
  </si>
  <si>
    <t>例)0000-00-0000　半角の数字とハイフンで入力してください。ＦＡＸがない場合は「0000-00-0000」と入力してください。</t>
    <phoneticPr fontId="4"/>
  </si>
  <si>
    <t>40_上毛町</t>
  </si>
  <si>
    <t>該当する職員がいない場合は「0」を入力してください。
受任地の総従業員数は、委任する場合のみ入力してください。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</si>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</sst>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24">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49" fontId="13" fillId="2" borderId="28" xfId="1" applyNumberFormat="1" applyFont="1" applyFill="1" applyBorder="1" applyAlignment="1" applyProtection="1">
      <alignment horizontal="center" vertical="center"/>
      <protection locked="0"/>
    </xf>
    <xf numFmtId="49" fontId="13" fillId="2" borderId="29" xfId="1" applyNumberFormat="1" applyFont="1" applyFill="1" applyBorder="1" applyAlignment="1" applyProtection="1">
      <alignment horizontal="center"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28"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29"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28"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38" fontId="13" fillId="2" borderId="0" xfId="1" applyNumberFormat="1" applyFont="1" applyFill="1" applyAlignment="1" applyProtection="1">
      <alignment horizontal="right" vertical="center"/>
      <protection locked="0"/>
    </xf>
    <xf numFmtId="177" fontId="13" fillId="2" borderId="0" xfId="1" applyNumberFormat="1" applyFont="1" applyFill="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0" fontId="15" fillId="0" borderId="22" xfId="0" applyFont="1" applyBorder="1" applyAlignment="1" applyProtection="1">
      <alignment horizontal="left" vertical="center" indent="1"/>
    </xf>
    <xf numFmtId="0" fontId="15" fillId="0" borderId="0" xfId="0" applyFont="1" applyAlignment="1" applyProtection="1">
      <alignment horizontal="left" vertical="center" indent="1"/>
    </xf>
    <xf numFmtId="0" fontId="3" fillId="0" borderId="21" xfId="2" applyFont="1" applyBorder="1" applyProtection="1">
      <alignment vertical="center"/>
    </xf>
    <xf numFmtId="176" fontId="3" fillId="0" borderId="0" xfId="0" applyNumberFormat="1" applyFont="1" applyProtection="1">
      <alignment vertical="center"/>
    </xf>
    <xf numFmtId="49" fontId="3" fillId="0" borderId="24" xfId="0" applyNumberFormat="1" applyFont="1" applyBorder="1" applyProtection="1">
      <alignment vertical="center"/>
    </xf>
    <xf numFmtId="180" fontId="3" fillId="0" borderId="0" xfId="0" applyNumberFormat="1" applyFont="1" applyProtection="1">
      <alignment vertical="center"/>
    </xf>
    <xf numFmtId="0" fontId="20" fillId="0" borderId="0" xfId="2" applyFont="1" applyAlignment="1" applyProtection="1">
      <alignment horizontal="left" vertical="top" wrapText="1"/>
    </xf>
    <xf numFmtId="0" fontId="20" fillId="0" borderId="0" xfId="2" applyFont="1" applyAlignment="1" applyProtection="1">
      <alignment horizontal="left" vertical="top"/>
    </xf>
    <xf numFmtId="0" fontId="16" fillId="0" borderId="23" xfId="2" applyFont="1" applyBorder="1" applyAlignment="1" applyProtection="1">
      <alignment horizontal="left" vertical="top"/>
    </xf>
    <xf numFmtId="0" fontId="16" fillId="0" borderId="1" xfId="2" applyFont="1" applyBorder="1" applyAlignment="1" applyProtection="1">
      <alignment horizontal="left" vertical="top"/>
    </xf>
    <xf numFmtId="0" fontId="16" fillId="0" borderId="2" xfId="2" applyFont="1" applyBorder="1" applyAlignment="1" applyProtection="1">
      <alignment horizontal="left" vertical="top"/>
    </xf>
    <xf numFmtId="0" fontId="13" fillId="0" borderId="23" xfId="2"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16" fillId="0" borderId="0" xfId="2"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76" fontId="3" fillId="0" borderId="19" xfId="0" applyNumberFormat="1" applyFont="1" applyBorder="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49" fontId="3" fillId="0" borderId="0" xfId="0" applyNumberFormat="1" applyFont="1" applyAlignment="1" applyProtection="1">
      <alignment horizontal="center" vertical="center"/>
    </xf>
    <xf numFmtId="49" fontId="13" fillId="0" borderId="0" xfId="0" applyNumberFormat="1" applyFont="1" applyProtection="1">
      <alignment vertical="center"/>
    </xf>
    <xf numFmtId="0" fontId="16" fillId="0" borderId="0" xfId="0" applyFont="1" applyAlignment="1" applyProtection="1">
      <alignment horizontal="left" vertical="top"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6" xfId="0" applyFont="1" applyBorder="1" applyAlignment="1" applyProtection="1">
      <alignment horizontal="left" vertical="center"/>
    </xf>
    <xf numFmtId="49" fontId="3" fillId="0" borderId="27"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27" xfId="0" applyNumberFormat="1" applyFont="1" applyBorder="1" applyAlignment="1" applyProtection="1">
      <alignment horizontal="left" vertical="center" wrapText="1"/>
    </xf>
    <xf numFmtId="49" fontId="3" fillId="0" borderId="26" xfId="0" applyNumberFormat="1" applyFont="1" applyBorder="1" applyAlignment="1" applyProtection="1">
      <alignment horizontal="left" vertical="center" wrapText="1"/>
    </xf>
    <xf numFmtId="38" fontId="3" fillId="0" borderId="27"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6" xfId="0" applyNumberFormat="1" applyFont="1" applyBorder="1" applyAlignment="1" applyProtection="1">
      <alignment horizontal="center" vertical="center" wrapText="1"/>
    </xf>
    <xf numFmtId="0" fontId="3" fillId="0" borderId="27"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6" xfId="2" applyFont="1" applyBorder="1" applyAlignment="1" applyProtection="1">
      <alignment horizontal="left" vertical="center" wrapText="1"/>
    </xf>
    <xf numFmtId="0" fontId="3" fillId="0" borderId="27" xfId="2" applyFont="1" applyBorder="1" applyAlignment="1" applyProtection="1">
      <alignment horizontal="left" vertical="center"/>
    </xf>
    <xf numFmtId="0" fontId="3" fillId="0" borderId="2" xfId="2" applyFont="1" applyBorder="1" applyAlignment="1" applyProtection="1">
      <alignment horizontal="lef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28" xfId="2" applyFont="1" applyBorder="1" applyProtection="1">
      <alignment vertical="center"/>
    </xf>
    <xf numFmtId="0" fontId="3" fillId="0" borderId="11" xfId="2" applyFont="1" applyBorder="1" applyProtection="1">
      <alignment vertical="center"/>
    </xf>
    <xf numFmtId="0" fontId="3" fillId="0" borderId="29" xfId="2" applyFont="1" applyBorder="1" applyProtection="1">
      <alignment vertical="center"/>
    </xf>
    <xf numFmtId="49" fontId="13" fillId="3" borderId="28" xfId="1" applyNumberFormat="1" applyFont="1" applyFill="1" applyBorder="1" applyAlignment="1" applyProtection="1">
      <alignment horizontal="left" vertical="center"/>
    </xf>
    <xf numFmtId="49" fontId="13" fillId="3" borderId="29" xfId="1" applyNumberFormat="1" applyFont="1" applyFill="1" applyBorder="1" applyAlignment="1" applyProtection="1">
      <alignment horizontal="left" vertical="center"/>
    </xf>
    <xf numFmtId="38" fontId="13" fillId="3" borderId="28" xfId="1" applyNumberFormat="1" applyFont="1" applyFill="1" applyBorder="1" applyAlignment="1" applyProtection="1">
      <alignment horizontal="right" vertical="center"/>
    </xf>
    <xf numFmtId="38" fontId="13" fillId="3" borderId="29" xfId="1" applyNumberFormat="1" applyFont="1" applyFill="1" applyBorder="1" applyAlignment="1" applyProtection="1">
      <alignment horizontal="right" vertical="center"/>
    </xf>
    <xf numFmtId="49" fontId="13" fillId="3" borderId="28"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29"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1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34"/>
  <sheetViews>
    <sheetView showGridLines="0" tabSelected="1" topLeftCell="B1" zoomScaleNormal="100" workbookViewId="0">
      <selection activeCell="B1" sqref="B1"/>
    </sheetView>
  </sheetViews>
  <sheetFormatPr defaultColWidth="9" defaultRowHeight="13.5" x14ac:dyDescent="0.15"/>
  <cols>
    <col min="1" max="1" width="10.375" style="58" hidden="1" customWidth="1"/>
    <col min="2" max="3" width="1.625" style="58" customWidth="1"/>
    <col min="4" max="5" width="5.625" style="58" customWidth="1"/>
    <col min="6" max="6" width="6.625" style="58" customWidth="1"/>
    <col min="7" max="7" width="6.125" style="58" customWidth="1"/>
    <col min="8" max="8" width="2.625" style="58" customWidth="1"/>
    <col min="9" max="9" width="1.625" style="58" customWidth="1"/>
    <col min="10" max="10" width="8.125" style="58" customWidth="1"/>
    <col min="11" max="13" width="5.625" style="58" customWidth="1"/>
    <col min="14" max="15" width="6.125" style="58" customWidth="1"/>
    <col min="16" max="16" width="8.625" style="58" customWidth="1"/>
    <col min="17" max="22" width="6.625" style="58" customWidth="1"/>
    <col min="23" max="23" width="1.625" style="58" customWidth="1"/>
    <col min="24" max="24" width="20.625" style="58" customWidth="1"/>
    <col min="25" max="25" width="6.625" style="58" customWidth="1"/>
    <col min="26" max="26" width="2.625" style="58" customWidth="1"/>
    <col min="27" max="27" width="3.625" style="58" customWidth="1"/>
    <col min="28" max="16384" width="9" style="58"/>
  </cols>
  <sheetData>
    <row r="1" spans="1:27" ht="30" customHeight="1" x14ac:dyDescent="0.15">
      <c r="A1" s="221" t="s">
        <v>200</v>
      </c>
      <c r="B1" s="56"/>
      <c r="C1" s="57" t="s">
        <v>188</v>
      </c>
      <c r="D1" s="57"/>
      <c r="Q1" s="59"/>
      <c r="R1" s="59"/>
      <c r="T1" s="60"/>
      <c r="U1" s="60"/>
      <c r="V1" s="60"/>
      <c r="W1" s="220" t="s">
        <v>202</v>
      </c>
      <c r="X1" s="61"/>
      <c r="Y1" s="61"/>
      <c r="Z1" s="61"/>
      <c r="AA1" s="59"/>
    </row>
    <row r="2" spans="1:27" ht="15" hidden="1" customHeight="1" x14ac:dyDescent="0.15">
      <c r="A2" s="221" t="s">
        <v>67</v>
      </c>
      <c r="B2" s="56"/>
      <c r="C2" s="62"/>
      <c r="D2" s="62"/>
      <c r="AA2" s="59"/>
    </row>
    <row r="3" spans="1:27" ht="30" customHeight="1" x14ac:dyDescent="0.15">
      <c r="A3" s="222" t="s">
        <v>203</v>
      </c>
      <c r="B3" s="63"/>
      <c r="C3" s="58" t="s">
        <v>185</v>
      </c>
      <c r="AA3" s="59"/>
    </row>
    <row r="4" spans="1:27" ht="5.25" customHeight="1" x14ac:dyDescent="0.15">
      <c r="A4" s="63"/>
      <c r="B4" s="63"/>
      <c r="C4" s="64"/>
      <c r="D4" s="65"/>
      <c r="E4" s="65"/>
      <c r="F4" s="65"/>
      <c r="G4" s="65"/>
      <c r="H4" s="65"/>
      <c r="I4" s="65"/>
      <c r="J4" s="65"/>
      <c r="K4" s="65"/>
      <c r="L4" s="65"/>
      <c r="M4" s="65"/>
      <c r="N4" s="65"/>
      <c r="O4" s="65"/>
      <c r="P4" s="65"/>
      <c r="Q4" s="65"/>
      <c r="R4" s="65"/>
      <c r="S4" s="65"/>
      <c r="T4" s="65"/>
      <c r="U4" s="65"/>
      <c r="V4" s="65"/>
      <c r="W4" s="65"/>
      <c r="X4" s="65"/>
      <c r="Y4" s="65"/>
      <c r="Z4" s="66"/>
    </row>
    <row r="5" spans="1:27" ht="15" customHeight="1" x14ac:dyDescent="0.15">
      <c r="A5" s="63"/>
      <c r="B5" s="67"/>
      <c r="C5" s="68" t="s">
        <v>182</v>
      </c>
      <c r="D5" s="69"/>
      <c r="E5" s="69"/>
      <c r="F5" s="69"/>
      <c r="G5" s="69"/>
      <c r="H5" s="69"/>
      <c r="I5" s="69"/>
      <c r="J5" s="69"/>
      <c r="K5" s="69"/>
      <c r="L5" s="69"/>
      <c r="M5" s="69"/>
      <c r="N5" s="69"/>
      <c r="O5" s="69"/>
      <c r="P5" s="69"/>
      <c r="Q5" s="69"/>
      <c r="R5" s="69"/>
      <c r="S5" s="69"/>
      <c r="T5" s="69"/>
      <c r="U5" s="69"/>
      <c r="V5" s="69"/>
      <c r="W5" s="69"/>
      <c r="X5" s="69"/>
      <c r="Y5" s="69"/>
      <c r="Z5" s="70"/>
    </row>
    <row r="6" spans="1:27" ht="15" customHeight="1" x14ac:dyDescent="0.15">
      <c r="A6" s="63"/>
      <c r="B6" s="63"/>
      <c r="C6" s="68" t="s">
        <v>13</v>
      </c>
      <c r="D6" s="69"/>
      <c r="E6" s="69"/>
      <c r="F6" s="69"/>
      <c r="G6" s="69"/>
      <c r="H6" s="69"/>
      <c r="I6" s="69"/>
      <c r="J6" s="69"/>
      <c r="K6" s="69"/>
      <c r="L6" s="69"/>
      <c r="M6" s="69"/>
      <c r="N6" s="69"/>
      <c r="O6" s="69"/>
      <c r="P6" s="69"/>
      <c r="Q6" s="69"/>
      <c r="R6" s="69"/>
      <c r="S6" s="69"/>
      <c r="T6" s="69"/>
      <c r="U6" s="69"/>
      <c r="V6" s="69"/>
      <c r="W6" s="69"/>
      <c r="X6" s="69"/>
      <c r="Y6" s="69"/>
      <c r="Z6" s="70"/>
    </row>
    <row r="7" spans="1:27" ht="15" customHeight="1" x14ac:dyDescent="0.15">
      <c r="A7" s="63"/>
      <c r="B7" s="63"/>
      <c r="C7" s="68" t="s">
        <v>14</v>
      </c>
      <c r="D7" s="69"/>
      <c r="E7" s="69"/>
      <c r="F7" s="69"/>
      <c r="G7" s="69"/>
      <c r="H7" s="69"/>
      <c r="I7" s="69"/>
      <c r="J7" s="69"/>
      <c r="K7" s="69"/>
      <c r="L7" s="69"/>
      <c r="M7" s="69"/>
      <c r="N7" s="69"/>
      <c r="O7" s="69"/>
      <c r="P7" s="69"/>
      <c r="Q7" s="69"/>
      <c r="R7" s="69"/>
      <c r="S7" s="69"/>
      <c r="T7" s="69"/>
      <c r="U7" s="69"/>
      <c r="V7" s="69"/>
      <c r="W7" s="69"/>
      <c r="X7" s="69"/>
      <c r="Y7" s="69"/>
      <c r="Z7" s="70"/>
    </row>
    <row r="8" spans="1:27" ht="15" hidden="1" customHeight="1" x14ac:dyDescent="0.15">
      <c r="A8" s="63"/>
      <c r="B8" s="63"/>
      <c r="C8" s="68"/>
      <c r="D8" s="69"/>
      <c r="E8" s="69"/>
      <c r="F8" s="69"/>
      <c r="G8" s="69"/>
      <c r="H8" s="69"/>
      <c r="I8" s="69"/>
      <c r="J8" s="69"/>
      <c r="K8" s="69"/>
      <c r="L8" s="69"/>
      <c r="M8" s="69"/>
      <c r="N8" s="69"/>
      <c r="O8" s="69"/>
      <c r="P8" s="69"/>
      <c r="Q8" s="69"/>
      <c r="R8" s="69"/>
      <c r="S8" s="69"/>
      <c r="T8" s="69"/>
      <c r="U8" s="69"/>
      <c r="V8" s="69"/>
      <c r="W8" s="69"/>
      <c r="X8" s="69"/>
      <c r="Y8" s="69"/>
      <c r="Z8" s="70"/>
    </row>
    <row r="9" spans="1:27" ht="5.25" customHeight="1" x14ac:dyDescent="0.15">
      <c r="A9" s="63"/>
      <c r="B9" s="63"/>
      <c r="C9" s="71"/>
      <c r="D9" s="72"/>
      <c r="E9" s="72"/>
      <c r="F9" s="72"/>
      <c r="G9" s="72"/>
      <c r="H9" s="72"/>
      <c r="I9" s="72"/>
      <c r="J9" s="72"/>
      <c r="K9" s="72"/>
      <c r="L9" s="72"/>
      <c r="M9" s="72"/>
      <c r="N9" s="72"/>
      <c r="O9" s="72"/>
      <c r="P9" s="72"/>
      <c r="Q9" s="72"/>
      <c r="R9" s="72"/>
      <c r="S9" s="72"/>
      <c r="T9" s="72"/>
      <c r="U9" s="72"/>
      <c r="V9" s="72"/>
      <c r="W9" s="72"/>
      <c r="X9" s="72"/>
      <c r="Y9" s="72"/>
      <c r="Z9" s="73"/>
    </row>
    <row r="10" spans="1:27" ht="30" customHeight="1" x14ac:dyDescent="0.15">
      <c r="A10" s="63"/>
      <c r="B10" s="63"/>
    </row>
    <row r="11" spans="1:27" ht="15" hidden="1" customHeight="1" x14ac:dyDescent="0.15">
      <c r="A11" s="63"/>
      <c r="B11" s="63"/>
    </row>
    <row r="12" spans="1:27" ht="15" hidden="1" customHeight="1" x14ac:dyDescent="0.15">
      <c r="A12" s="63"/>
      <c r="B12" s="63"/>
    </row>
    <row r="13" spans="1:27" ht="20.100000000000001" customHeight="1" x14ac:dyDescent="0.15">
      <c r="A13" s="63"/>
      <c r="B13" s="63"/>
      <c r="C13" s="74" t="s">
        <v>149</v>
      </c>
      <c r="D13" s="75"/>
      <c r="E13" s="75"/>
      <c r="F13" s="75"/>
      <c r="G13" s="75"/>
      <c r="H13" s="76"/>
    </row>
    <row r="14" spans="1:27" ht="15" customHeight="1" x14ac:dyDescent="0.15">
      <c r="A14" s="63"/>
      <c r="B14" s="63"/>
      <c r="C14" s="77"/>
      <c r="D14" s="78"/>
      <c r="E14" s="78"/>
      <c r="F14" s="78"/>
      <c r="G14" s="78"/>
      <c r="H14" s="78"/>
      <c r="I14" s="79"/>
      <c r="J14" s="79"/>
      <c r="K14" s="79"/>
      <c r="L14" s="79"/>
      <c r="M14" s="79"/>
      <c r="N14" s="79"/>
      <c r="O14" s="79"/>
      <c r="P14" s="79"/>
      <c r="Q14" s="79"/>
      <c r="R14" s="79"/>
      <c r="S14" s="79"/>
      <c r="T14" s="79"/>
      <c r="U14" s="79"/>
      <c r="V14" s="79"/>
      <c r="W14" s="79"/>
      <c r="X14" s="79"/>
      <c r="Y14" s="79"/>
      <c r="Z14" s="80"/>
    </row>
    <row r="15" spans="1:27" ht="15.75" hidden="1" customHeight="1" x14ac:dyDescent="0.15">
      <c r="A15" s="63"/>
      <c r="B15" s="63"/>
      <c r="C15" s="81"/>
      <c r="D15" s="82"/>
      <c r="E15" s="83"/>
      <c r="F15" s="83"/>
      <c r="G15" s="83"/>
      <c r="H15" s="83"/>
      <c r="I15" s="84"/>
      <c r="J15" s="85"/>
      <c r="K15" s="85"/>
      <c r="L15" s="85"/>
      <c r="M15" s="85"/>
      <c r="N15" s="85"/>
      <c r="O15" s="85"/>
      <c r="P15" s="85"/>
      <c r="Q15" s="85"/>
      <c r="R15" s="85"/>
      <c r="S15" s="85"/>
      <c r="T15" s="85"/>
      <c r="U15" s="85"/>
      <c r="V15" s="85"/>
      <c r="W15" s="85"/>
      <c r="X15" s="85"/>
      <c r="Y15" s="85"/>
      <c r="Z15" s="86"/>
    </row>
    <row r="16" spans="1:27" ht="15.75" hidden="1" customHeight="1" x14ac:dyDescent="0.15">
      <c r="A16" s="63"/>
      <c r="B16" s="63"/>
      <c r="C16" s="81"/>
      <c r="D16" s="82"/>
      <c r="E16" s="87"/>
      <c r="F16" s="87"/>
      <c r="G16" s="87"/>
      <c r="H16" s="87"/>
      <c r="I16" s="84"/>
      <c r="J16" s="88"/>
      <c r="K16" s="88"/>
      <c r="L16" s="88"/>
      <c r="M16" s="88"/>
      <c r="N16" s="88"/>
      <c r="O16" s="88"/>
      <c r="P16" s="88"/>
      <c r="Q16" s="88"/>
      <c r="R16" s="88"/>
      <c r="S16" s="88"/>
      <c r="T16" s="88"/>
      <c r="U16" s="88"/>
      <c r="V16" s="88"/>
      <c r="W16" s="88"/>
      <c r="X16" s="88"/>
      <c r="Y16" s="88"/>
      <c r="Z16" s="86"/>
    </row>
    <row r="17" spans="1:26" ht="15.75" hidden="1" customHeight="1" x14ac:dyDescent="0.15">
      <c r="A17" s="63"/>
      <c r="B17" s="63"/>
      <c r="C17" s="81"/>
      <c r="D17" s="82"/>
      <c r="E17" s="87"/>
      <c r="F17" s="87"/>
      <c r="G17" s="87"/>
      <c r="H17" s="87"/>
      <c r="I17" s="84"/>
      <c r="J17" s="88"/>
      <c r="K17" s="88"/>
      <c r="L17" s="88"/>
      <c r="M17" s="88"/>
      <c r="N17" s="88"/>
      <c r="O17" s="88"/>
      <c r="P17" s="88"/>
      <c r="Q17" s="88"/>
      <c r="R17" s="88"/>
      <c r="S17" s="88"/>
      <c r="T17" s="88"/>
      <c r="U17" s="88"/>
      <c r="V17" s="88"/>
      <c r="W17" s="88"/>
      <c r="X17" s="88"/>
      <c r="Y17" s="88"/>
      <c r="Z17" s="86"/>
    </row>
    <row r="18" spans="1:26" ht="15.75" hidden="1" customHeight="1" x14ac:dyDescent="0.15">
      <c r="A18" s="63"/>
      <c r="B18" s="63"/>
      <c r="C18" s="81"/>
      <c r="D18" s="82"/>
      <c r="E18" s="87"/>
      <c r="F18" s="87"/>
      <c r="G18" s="87"/>
      <c r="H18" s="87"/>
      <c r="I18" s="84"/>
      <c r="J18" s="88"/>
      <c r="K18" s="88"/>
      <c r="L18" s="88"/>
      <c r="M18" s="88"/>
      <c r="N18" s="88"/>
      <c r="O18" s="88"/>
      <c r="P18" s="88"/>
      <c r="Q18" s="88"/>
      <c r="R18" s="88"/>
      <c r="S18" s="88"/>
      <c r="T18" s="88"/>
      <c r="U18" s="88"/>
      <c r="V18" s="88"/>
      <c r="W18" s="88"/>
      <c r="X18" s="88"/>
      <c r="Y18" s="88"/>
      <c r="Z18" s="86"/>
    </row>
    <row r="19" spans="1:26" ht="15.75" hidden="1" customHeight="1" x14ac:dyDescent="0.15">
      <c r="A19" s="63"/>
      <c r="B19" s="63"/>
      <c r="C19" s="81"/>
      <c r="D19" s="82"/>
      <c r="E19" s="87"/>
      <c r="F19" s="87"/>
      <c r="G19" s="87"/>
      <c r="H19" s="87"/>
      <c r="I19" s="84"/>
      <c r="J19" s="88"/>
      <c r="K19" s="88"/>
      <c r="L19" s="88"/>
      <c r="M19" s="88"/>
      <c r="N19" s="88"/>
      <c r="O19" s="88"/>
      <c r="P19" s="88"/>
      <c r="Q19" s="88"/>
      <c r="R19" s="88"/>
      <c r="S19" s="88"/>
      <c r="T19" s="88"/>
      <c r="U19" s="88"/>
      <c r="V19" s="88"/>
      <c r="W19" s="88"/>
      <c r="X19" s="88"/>
      <c r="Y19" s="88"/>
      <c r="Z19" s="86"/>
    </row>
    <row r="20" spans="1:26" ht="20.100000000000001" customHeight="1" x14ac:dyDescent="0.15">
      <c r="A20" s="63">
        <f>IFERROR(IF(TRIM($I20)="",1001,0),3)</f>
        <v>1001</v>
      </c>
      <c r="B20" s="63"/>
      <c r="C20" s="81"/>
      <c r="D20" s="82">
        <v>1</v>
      </c>
      <c r="E20" s="58" t="s">
        <v>0</v>
      </c>
      <c r="I20" s="32"/>
      <c r="J20" s="33"/>
      <c r="K20" s="33"/>
      <c r="L20" s="33"/>
      <c r="M20" s="33"/>
      <c r="N20" s="87"/>
      <c r="O20" s="87"/>
      <c r="P20" s="87"/>
      <c r="Q20" s="87"/>
      <c r="R20" s="87"/>
      <c r="S20" s="87"/>
      <c r="T20" s="87"/>
      <c r="U20" s="87"/>
      <c r="V20" s="87"/>
      <c r="W20" s="87"/>
      <c r="X20" s="87"/>
      <c r="Y20" s="87"/>
      <c r="Z20" s="86"/>
    </row>
    <row r="21" spans="1:26" ht="20.100000000000001" customHeight="1" x14ac:dyDescent="0.15">
      <c r="A21" s="63"/>
      <c r="B21" s="63"/>
      <c r="C21" s="81"/>
      <c r="D21" s="82"/>
      <c r="E21" s="87"/>
      <c r="F21" s="87"/>
      <c r="G21" s="87"/>
      <c r="H21" s="87"/>
      <c r="I21" s="84"/>
      <c r="J21" s="89" t="s">
        <v>178</v>
      </c>
      <c r="K21" s="88"/>
      <c r="L21" s="88"/>
      <c r="M21" s="88"/>
      <c r="N21" s="88"/>
      <c r="O21" s="88"/>
      <c r="P21" s="88"/>
      <c r="Q21" s="88"/>
      <c r="R21" s="88"/>
      <c r="S21" s="88"/>
      <c r="T21" s="88"/>
      <c r="U21" s="88"/>
      <c r="V21" s="88"/>
      <c r="W21" s="88"/>
      <c r="X21" s="88"/>
      <c r="Y21" s="88"/>
      <c r="Z21" s="86"/>
    </row>
    <row r="22" spans="1:26" ht="20.100000000000001" customHeight="1" x14ac:dyDescent="0.15">
      <c r="A22" s="63">
        <f>IFERROR(IF(AND(TRIM($I22)&lt;&gt;"", OR(ISERROR(FIND("@"&amp;LEFT($I22,3)&amp;"@", 都道府県3))=FALSE, ISERROR(FIND("@"&amp;LEFT($I22,4)&amp;"@",都道府県4))=FALSE))=FALSE,1001,0),3)</f>
        <v>1001</v>
      </c>
      <c r="B22" s="63"/>
      <c r="C22" s="81"/>
      <c r="D22" s="82">
        <v>2</v>
      </c>
      <c r="E22" s="58" t="s">
        <v>111</v>
      </c>
      <c r="I22" s="9"/>
      <c r="J22" s="9"/>
      <c r="K22" s="9"/>
      <c r="L22" s="9"/>
      <c r="M22" s="9"/>
      <c r="N22" s="9"/>
      <c r="O22" s="9"/>
      <c r="P22" s="9"/>
      <c r="Q22" s="10"/>
      <c r="R22" s="9"/>
      <c r="S22" s="9"/>
      <c r="T22" s="9"/>
      <c r="U22" s="9"/>
      <c r="V22" s="9"/>
      <c r="W22" s="9"/>
      <c r="X22" s="9"/>
      <c r="Y22" s="9"/>
      <c r="Z22" s="86"/>
    </row>
    <row r="23" spans="1:26" ht="20.100000000000001" customHeight="1" x14ac:dyDescent="0.15">
      <c r="A23" s="63"/>
      <c r="B23" s="63"/>
      <c r="C23" s="81"/>
      <c r="D23" s="82"/>
      <c r="E23" s="87"/>
      <c r="F23" s="87"/>
      <c r="G23" s="87"/>
      <c r="H23" s="87"/>
      <c r="I23" s="84"/>
      <c r="J23" s="89" t="s">
        <v>9</v>
      </c>
      <c r="K23" s="88"/>
      <c r="L23" s="88"/>
      <c r="M23" s="88"/>
      <c r="N23" s="88"/>
      <c r="O23" s="88"/>
      <c r="P23" s="88"/>
      <c r="Q23" s="88"/>
      <c r="R23" s="88"/>
      <c r="S23" s="88"/>
      <c r="T23" s="88"/>
      <c r="U23" s="88"/>
      <c r="V23" s="88"/>
      <c r="W23" s="88"/>
      <c r="X23" s="88"/>
      <c r="Y23" s="88"/>
      <c r="Z23" s="86"/>
    </row>
    <row r="24" spans="1:26" ht="20.100000000000001" customHeight="1" x14ac:dyDescent="0.15">
      <c r="A24" s="63">
        <f>IFERROR(IF(TRIM($I24)="",1001,0),3)</f>
        <v>1001</v>
      </c>
      <c r="B24" s="63"/>
      <c r="C24" s="81"/>
      <c r="D24" s="82">
        <v>3</v>
      </c>
      <c r="E24" s="58" t="s">
        <v>150</v>
      </c>
      <c r="I24" s="2"/>
      <c r="J24" s="2"/>
      <c r="K24" s="2"/>
      <c r="L24" s="2"/>
      <c r="M24" s="2"/>
      <c r="N24" s="2"/>
      <c r="O24" s="2"/>
      <c r="P24" s="2"/>
      <c r="Q24" s="11"/>
      <c r="R24" s="2"/>
      <c r="S24" s="2"/>
      <c r="T24" s="2"/>
      <c r="U24" s="2"/>
      <c r="V24" s="2"/>
      <c r="W24" s="2"/>
      <c r="X24" s="2"/>
      <c r="Y24" s="2"/>
      <c r="Z24" s="86"/>
    </row>
    <row r="25" spans="1:26" ht="20.100000000000001" customHeight="1" x14ac:dyDescent="0.15">
      <c r="A25" s="63"/>
      <c r="B25" s="63"/>
      <c r="C25" s="90"/>
      <c r="D25" s="87"/>
      <c r="E25" s="87"/>
      <c r="F25" s="87"/>
      <c r="G25" s="87"/>
      <c r="H25" s="87"/>
      <c r="I25" s="84"/>
      <c r="J25" s="89" t="s">
        <v>171</v>
      </c>
      <c r="K25" s="88"/>
      <c r="L25" s="88"/>
      <c r="M25" s="88"/>
      <c r="N25" s="88"/>
      <c r="O25" s="88"/>
      <c r="P25" s="88"/>
      <c r="Q25" s="88"/>
      <c r="R25" s="88"/>
      <c r="S25" s="88"/>
      <c r="T25" s="88"/>
      <c r="U25" s="88"/>
      <c r="V25" s="88"/>
      <c r="W25" s="88"/>
      <c r="X25" s="88"/>
      <c r="Y25" s="88"/>
      <c r="Z25" s="86"/>
    </row>
    <row r="26" spans="1:26" ht="20.100000000000001" customHeight="1" x14ac:dyDescent="0.15">
      <c r="A26" s="63">
        <f>IFERROR(IF(TRIM($I26)="",1001,0),3)</f>
        <v>1001</v>
      </c>
      <c r="B26" s="63"/>
      <c r="C26" s="81"/>
      <c r="D26" s="82">
        <v>4</v>
      </c>
      <c r="E26" s="58" t="s">
        <v>1</v>
      </c>
      <c r="I26" s="2"/>
      <c r="J26" s="2"/>
      <c r="K26" s="2"/>
      <c r="L26" s="2"/>
      <c r="M26" s="2"/>
      <c r="N26" s="2"/>
      <c r="O26" s="2"/>
      <c r="P26" s="2"/>
      <c r="Q26" s="11"/>
      <c r="R26" s="2"/>
      <c r="S26" s="2"/>
      <c r="T26" s="2"/>
      <c r="U26" s="2"/>
      <c r="V26" s="2"/>
      <c r="W26" s="2"/>
      <c r="X26" s="2"/>
      <c r="Y26" s="2"/>
      <c r="Z26" s="86"/>
    </row>
    <row r="27" spans="1:26" ht="20.100000000000001" customHeight="1" x14ac:dyDescent="0.15">
      <c r="A27" s="63"/>
      <c r="B27" s="63"/>
      <c r="C27" s="90"/>
      <c r="D27" s="87"/>
      <c r="E27" s="87"/>
      <c r="F27" s="87"/>
      <c r="G27" s="87"/>
      <c r="H27" s="87"/>
      <c r="I27" s="84"/>
      <c r="J27" s="89" t="s">
        <v>172</v>
      </c>
      <c r="K27" s="88"/>
      <c r="L27" s="88"/>
      <c r="M27" s="88"/>
      <c r="N27" s="88"/>
      <c r="O27" s="88"/>
      <c r="P27" s="88"/>
      <c r="Q27" s="91"/>
      <c r="R27" s="88"/>
      <c r="S27" s="88"/>
      <c r="T27" s="88"/>
      <c r="U27" s="88"/>
      <c r="V27" s="88"/>
      <c r="W27" s="88"/>
      <c r="X27" s="88"/>
      <c r="Y27" s="88"/>
      <c r="Z27" s="92"/>
    </row>
    <row r="28" spans="1:26" ht="20.100000000000001" customHeight="1" x14ac:dyDescent="0.15">
      <c r="A28" s="63">
        <f>IFERROR(IF(TRIM($I28)="",1001,0),3)</f>
        <v>1001</v>
      </c>
      <c r="B28" s="63"/>
      <c r="C28" s="81"/>
      <c r="D28" s="82">
        <v>5</v>
      </c>
      <c r="E28" s="58" t="s">
        <v>10</v>
      </c>
      <c r="I28" s="2"/>
      <c r="J28" s="2"/>
      <c r="K28" s="2"/>
      <c r="L28" s="2"/>
      <c r="M28" s="2"/>
      <c r="N28" s="2"/>
      <c r="O28" s="2"/>
      <c r="P28" s="2"/>
      <c r="Q28" s="2"/>
      <c r="R28" s="2"/>
      <c r="S28" s="2"/>
      <c r="T28" s="2"/>
      <c r="U28" s="2"/>
      <c r="V28" s="2"/>
      <c r="W28" s="2"/>
      <c r="X28" s="2"/>
      <c r="Y28" s="2"/>
      <c r="Z28" s="86"/>
    </row>
    <row r="29" spans="1:26" ht="20.100000000000001" customHeight="1" x14ac:dyDescent="0.15">
      <c r="A29" s="63"/>
      <c r="B29" s="63"/>
      <c r="C29" s="90"/>
      <c r="D29" s="87"/>
      <c r="E29" s="87"/>
      <c r="F29" s="87"/>
      <c r="G29" s="87"/>
      <c r="H29" s="87"/>
      <c r="I29" s="84"/>
      <c r="J29" s="89" t="s">
        <v>164</v>
      </c>
      <c r="K29" s="88"/>
      <c r="L29" s="88"/>
      <c r="M29" s="88"/>
      <c r="N29" s="88"/>
      <c r="O29" s="88"/>
      <c r="P29" s="88"/>
      <c r="Q29" s="88"/>
      <c r="R29" s="88"/>
      <c r="S29" s="88"/>
      <c r="T29" s="88"/>
      <c r="U29" s="88"/>
      <c r="V29" s="88"/>
      <c r="W29" s="88"/>
      <c r="X29" s="88"/>
      <c r="Y29" s="88"/>
      <c r="Z29" s="92"/>
    </row>
    <row r="30" spans="1:26" ht="20.100000000000001" customHeight="1" x14ac:dyDescent="0.15">
      <c r="A30" s="63">
        <f>IFERROR(IF(OR(TRIM($I30)="", NOT(OR(IFERROR(SEARCH(" ",$I30),0)&gt;0, IFERROR(SEARCH("　",$I30),0)&gt;0))),1001,0),3)</f>
        <v>1001</v>
      </c>
      <c r="B30" s="63"/>
      <c r="C30" s="81"/>
      <c r="D30" s="82">
        <v>6</v>
      </c>
      <c r="E30" s="58" t="s">
        <v>151</v>
      </c>
      <c r="I30" s="2"/>
      <c r="J30" s="2"/>
      <c r="K30" s="2"/>
      <c r="L30" s="2"/>
      <c r="M30" s="2"/>
      <c r="N30" s="2"/>
      <c r="O30" s="2"/>
      <c r="P30" s="2"/>
      <c r="Q30" s="2"/>
      <c r="R30" s="2"/>
      <c r="S30" s="2"/>
      <c r="T30" s="2"/>
      <c r="U30" s="2"/>
      <c r="V30" s="2"/>
      <c r="W30" s="2"/>
      <c r="X30" s="2"/>
      <c r="Y30" s="2"/>
      <c r="Z30" s="86"/>
    </row>
    <row r="31" spans="1:26" ht="20.100000000000001" customHeight="1" x14ac:dyDescent="0.15">
      <c r="A31" s="63"/>
      <c r="B31" s="63"/>
      <c r="C31" s="90"/>
      <c r="D31" s="87"/>
      <c r="E31" s="87"/>
      <c r="F31" s="87"/>
      <c r="G31" s="87"/>
      <c r="H31" s="87"/>
      <c r="I31" s="93"/>
      <c r="J31" s="89" t="s">
        <v>147</v>
      </c>
      <c r="K31" s="89"/>
      <c r="L31" s="89"/>
      <c r="M31" s="89"/>
      <c r="N31" s="89"/>
      <c r="O31" s="89"/>
      <c r="P31" s="89"/>
      <c r="Q31" s="89"/>
      <c r="R31" s="89"/>
      <c r="S31" s="89"/>
      <c r="T31" s="89"/>
      <c r="U31" s="89"/>
      <c r="V31" s="89"/>
      <c r="W31" s="89"/>
      <c r="X31" s="89"/>
      <c r="Y31" s="89"/>
      <c r="Z31" s="92"/>
    </row>
    <row r="32" spans="1:26" ht="20.100000000000001" customHeight="1" x14ac:dyDescent="0.15">
      <c r="A32" s="63">
        <f>IFERROR(IF(OR(TRIM($I32)="", NOT(OR(IFERROR(SEARCH(" ",$I32),0)&gt;0, IFERROR(SEARCH("　",$I32),0)&gt;0))),1001,0),3)</f>
        <v>1001</v>
      </c>
      <c r="B32" s="63"/>
      <c r="C32" s="81"/>
      <c r="D32" s="82">
        <v>7</v>
      </c>
      <c r="E32" s="58" t="s">
        <v>2</v>
      </c>
      <c r="I32" s="2"/>
      <c r="J32" s="2"/>
      <c r="K32" s="2"/>
      <c r="L32" s="2"/>
      <c r="M32" s="2"/>
      <c r="N32" s="2"/>
      <c r="O32" s="2"/>
      <c r="P32" s="2"/>
      <c r="Q32" s="2"/>
      <c r="R32" s="2"/>
      <c r="S32" s="2"/>
      <c r="T32" s="2"/>
      <c r="U32" s="2"/>
      <c r="V32" s="2"/>
      <c r="W32" s="2"/>
      <c r="X32" s="2"/>
      <c r="Y32" s="2"/>
      <c r="Z32" s="86"/>
    </row>
    <row r="33" spans="1:27" ht="20.100000000000001" customHeight="1" x14ac:dyDescent="0.15">
      <c r="A33" s="63"/>
      <c r="B33" s="63"/>
      <c r="C33" s="90"/>
      <c r="D33" s="87"/>
      <c r="E33" s="87"/>
      <c r="F33" s="87"/>
      <c r="G33" s="87"/>
      <c r="H33" s="87"/>
      <c r="I33" s="93"/>
      <c r="J33" s="89" t="s">
        <v>5</v>
      </c>
      <c r="K33" s="89"/>
      <c r="L33" s="89"/>
      <c r="M33" s="89"/>
      <c r="N33" s="89"/>
      <c r="O33" s="89"/>
      <c r="P33" s="89"/>
      <c r="Q33" s="89"/>
      <c r="R33" s="89"/>
      <c r="S33" s="89"/>
      <c r="T33" s="89"/>
      <c r="U33" s="89"/>
      <c r="V33" s="89"/>
      <c r="W33" s="89"/>
      <c r="X33" s="89"/>
      <c r="Y33" s="89"/>
      <c r="Z33" s="86"/>
    </row>
    <row r="34" spans="1:27" ht="20.100000000000001" customHeight="1" x14ac:dyDescent="0.15">
      <c r="A34" s="63">
        <f>IFERROR(IF(NOT(AND(TRIM($I34)&lt;&gt;"",ISNUMBER(VALUE(SUBSTITUTE($I34,"-",""))), IFERROR(SEARCH("-",$I34),0)&gt;0)),1001,0),3)</f>
        <v>1001</v>
      </c>
      <c r="B34" s="63"/>
      <c r="C34" s="81"/>
      <c r="D34" s="82">
        <v>8</v>
      </c>
      <c r="E34" s="58" t="s">
        <v>3</v>
      </c>
      <c r="I34" s="2"/>
      <c r="J34" s="2"/>
      <c r="K34" s="2"/>
      <c r="L34" s="2"/>
      <c r="M34" s="2"/>
      <c r="O34" s="94" t="s">
        <v>104</v>
      </c>
      <c r="P34" s="1"/>
      <c r="Q34" s="58" t="s">
        <v>105</v>
      </c>
      <c r="Y34" s="88"/>
      <c r="Z34" s="86"/>
    </row>
    <row r="35" spans="1:27" ht="20.100000000000001" customHeight="1" x14ac:dyDescent="0.15">
      <c r="A35" s="63"/>
      <c r="B35" s="63"/>
      <c r="C35" s="90"/>
      <c r="D35" s="87"/>
      <c r="E35" s="87"/>
      <c r="F35" s="87"/>
      <c r="G35" s="87"/>
      <c r="H35" s="87"/>
      <c r="I35" s="84"/>
      <c r="J35" s="89" t="s">
        <v>148</v>
      </c>
      <c r="K35" s="88"/>
      <c r="L35" s="88"/>
      <c r="M35" s="88"/>
      <c r="N35" s="88"/>
      <c r="O35" s="88"/>
      <c r="P35" s="88"/>
      <c r="Q35" s="88"/>
      <c r="R35" s="88"/>
      <c r="S35" s="88"/>
      <c r="T35" s="88"/>
      <c r="U35" s="88"/>
      <c r="V35" s="88"/>
      <c r="W35" s="88"/>
      <c r="X35" s="88"/>
      <c r="Y35" s="88"/>
      <c r="Z35" s="86"/>
    </row>
    <row r="36" spans="1:27" ht="20.100000000000001" customHeight="1" x14ac:dyDescent="0.15">
      <c r="A36" s="63">
        <f>IFERROR(IF(NOT(AND(TRIM($I36)&lt;&gt;"",ISNUMBER(VALUE(SUBSTITUTE($I36,"-",""))), IFERROR(SEARCH("-",$I36),0)&gt;0)),1001,0),3)</f>
        <v>1001</v>
      </c>
      <c r="B36" s="63"/>
      <c r="C36" s="81"/>
      <c r="D36" s="82">
        <v>9</v>
      </c>
      <c r="E36" s="58" t="s">
        <v>4</v>
      </c>
      <c r="I36" s="2"/>
      <c r="J36" s="2"/>
      <c r="K36" s="2"/>
      <c r="L36" s="2"/>
      <c r="M36" s="2"/>
      <c r="N36" s="88"/>
      <c r="O36" s="88"/>
      <c r="P36" s="88"/>
      <c r="Q36" s="88"/>
      <c r="R36" s="88"/>
      <c r="S36" s="88"/>
      <c r="T36" s="88"/>
      <c r="U36" s="88"/>
      <c r="V36" s="88"/>
      <c r="W36" s="88"/>
      <c r="X36" s="88"/>
      <c r="Y36" s="88"/>
      <c r="Z36" s="86"/>
    </row>
    <row r="37" spans="1:27" ht="20.100000000000001" customHeight="1" x14ac:dyDescent="0.15">
      <c r="A37" s="63"/>
      <c r="B37" s="63"/>
      <c r="C37" s="90"/>
      <c r="D37" s="87"/>
      <c r="E37" s="87"/>
      <c r="F37" s="87"/>
      <c r="G37" s="87"/>
      <c r="H37" s="87"/>
      <c r="I37" s="84"/>
      <c r="J37" s="89" t="s">
        <v>199</v>
      </c>
      <c r="K37" s="88"/>
      <c r="L37" s="88"/>
      <c r="M37" s="88"/>
      <c r="N37" s="88"/>
      <c r="O37" s="88"/>
      <c r="P37" s="88"/>
      <c r="Q37" s="88"/>
      <c r="R37" s="88"/>
      <c r="S37" s="88"/>
      <c r="T37" s="88"/>
      <c r="U37" s="88"/>
      <c r="V37" s="88"/>
      <c r="W37" s="88"/>
      <c r="X37" s="88"/>
      <c r="Y37" s="88"/>
      <c r="Z37" s="86"/>
    </row>
    <row r="38" spans="1:27" ht="20.100000000000001" customHeight="1" x14ac:dyDescent="0.15">
      <c r="A38" s="63">
        <f>IFERROR(IF(AND(TRIM($I38)&lt;&gt;"", NOT(IFERROR(SEARCH("@",$I38),0)&gt;0)),1001,0),3)</f>
        <v>0</v>
      </c>
      <c r="B38" s="63"/>
      <c r="C38" s="90"/>
      <c r="D38" s="82">
        <v>10</v>
      </c>
      <c r="E38" s="58" t="s">
        <v>112</v>
      </c>
      <c r="I38" s="2"/>
      <c r="J38" s="2"/>
      <c r="K38" s="2"/>
      <c r="L38" s="2"/>
      <c r="M38" s="2"/>
      <c r="N38" s="2"/>
      <c r="O38" s="2"/>
      <c r="P38" s="2"/>
      <c r="Q38" s="12"/>
      <c r="R38" s="2"/>
      <c r="S38" s="2"/>
      <c r="T38" s="2"/>
      <c r="U38" s="2"/>
      <c r="V38" s="2"/>
      <c r="W38" s="2"/>
      <c r="X38" s="2"/>
      <c r="Y38" s="2"/>
      <c r="Z38" s="86"/>
    </row>
    <row r="39" spans="1:27" ht="20.100000000000001" customHeight="1" x14ac:dyDescent="0.15">
      <c r="A39" s="63"/>
      <c r="B39" s="63"/>
      <c r="C39" s="90"/>
      <c r="D39" s="82"/>
      <c r="I39" s="84"/>
      <c r="J39" s="95" t="s">
        <v>176</v>
      </c>
      <c r="K39" s="96"/>
      <c r="L39" s="89"/>
      <c r="M39" s="89"/>
      <c r="N39" s="89"/>
      <c r="O39" s="89"/>
      <c r="P39" s="89"/>
      <c r="Q39" s="97"/>
      <c r="R39" s="89"/>
      <c r="S39" s="89"/>
      <c r="T39" s="89"/>
      <c r="U39" s="89"/>
      <c r="V39" s="89"/>
      <c r="W39" s="89"/>
      <c r="X39" s="89"/>
      <c r="Y39" s="89"/>
      <c r="Z39" s="87"/>
      <c r="AA39" s="98"/>
    </row>
    <row r="40" spans="1:27" ht="20.100000000000001" customHeight="1" x14ac:dyDescent="0.15">
      <c r="A40" s="63">
        <f>IFERROR(IF(AND($I40&lt;&gt;"一致する", $I40&lt;&gt;"一致しない"),1001,0),3)</f>
        <v>0</v>
      </c>
      <c r="B40" s="63"/>
      <c r="C40" s="81"/>
      <c r="D40" s="82">
        <v>11</v>
      </c>
      <c r="E40" s="58" t="s">
        <v>68</v>
      </c>
      <c r="I40" s="2" t="s">
        <v>73</v>
      </c>
      <c r="J40" s="2"/>
      <c r="K40" s="2"/>
      <c r="L40" s="2"/>
      <c r="M40" s="2"/>
      <c r="N40" s="87"/>
      <c r="O40" s="87"/>
      <c r="P40" s="87"/>
      <c r="Q40" s="87"/>
      <c r="R40" s="87"/>
      <c r="S40" s="87"/>
      <c r="T40" s="87"/>
      <c r="U40" s="87"/>
      <c r="V40" s="87"/>
      <c r="W40" s="87"/>
      <c r="X40" s="87"/>
      <c r="Y40" s="87"/>
      <c r="Z40" s="86"/>
      <c r="AA40" s="87"/>
    </row>
    <row r="41" spans="1:27" ht="20.100000000000001" customHeight="1" x14ac:dyDescent="0.15">
      <c r="A41" s="63"/>
      <c r="B41" s="63"/>
      <c r="C41" s="90"/>
      <c r="D41" s="87"/>
      <c r="E41" s="87"/>
      <c r="F41" s="87"/>
      <c r="G41" s="87"/>
      <c r="H41" s="87"/>
      <c r="I41" s="93"/>
      <c r="J41" s="99" t="s">
        <v>166</v>
      </c>
      <c r="K41" s="89"/>
      <c r="L41" s="89"/>
      <c r="M41" s="89"/>
      <c r="N41" s="89"/>
      <c r="O41" s="89"/>
      <c r="P41" s="89"/>
      <c r="Q41" s="89"/>
      <c r="R41" s="89"/>
      <c r="S41" s="89"/>
      <c r="T41" s="89"/>
      <c r="U41" s="89"/>
      <c r="V41" s="89"/>
      <c r="W41" s="89"/>
      <c r="X41" s="89"/>
      <c r="Y41" s="89"/>
      <c r="Z41" s="100"/>
      <c r="AA41" s="87"/>
    </row>
    <row r="42" spans="1:27" ht="20.100000000000001" customHeight="1" x14ac:dyDescent="0.15">
      <c r="A42" s="63"/>
      <c r="B42" s="63"/>
      <c r="C42" s="101"/>
      <c r="D42" s="102"/>
      <c r="E42" s="102"/>
      <c r="F42" s="102"/>
      <c r="G42" s="102"/>
      <c r="H42" s="102"/>
      <c r="I42" s="103"/>
      <c r="J42" s="103"/>
      <c r="K42" s="104"/>
      <c r="L42" s="103"/>
      <c r="M42" s="103"/>
      <c r="N42" s="103"/>
      <c r="O42" s="103"/>
      <c r="P42" s="103"/>
      <c r="Q42" s="103"/>
      <c r="R42" s="103"/>
      <c r="S42" s="103"/>
      <c r="T42" s="103"/>
      <c r="U42" s="103"/>
      <c r="V42" s="103"/>
      <c r="W42" s="103"/>
      <c r="X42" s="103"/>
      <c r="Y42" s="103"/>
      <c r="Z42" s="105"/>
    </row>
    <row r="43" spans="1:27" ht="15" customHeight="1" x14ac:dyDescent="0.15">
      <c r="A43" s="63"/>
      <c r="B43" s="63"/>
      <c r="C43" s="87"/>
      <c r="D43" s="87"/>
      <c r="E43" s="87"/>
      <c r="F43" s="87"/>
      <c r="G43" s="87"/>
      <c r="H43" s="87"/>
      <c r="I43" s="106"/>
      <c r="J43" s="107"/>
      <c r="K43" s="107"/>
      <c r="L43" s="107"/>
      <c r="M43" s="107"/>
      <c r="N43" s="107"/>
      <c r="O43" s="107"/>
      <c r="P43" s="107"/>
      <c r="Q43" s="107"/>
      <c r="R43" s="107"/>
      <c r="S43" s="107"/>
      <c r="T43" s="107"/>
      <c r="U43" s="107"/>
      <c r="V43" s="107"/>
      <c r="W43" s="107"/>
      <c r="X43" s="107"/>
      <c r="Y43" s="107"/>
      <c r="Z43" s="87"/>
    </row>
    <row r="44" spans="1:27" ht="15.75" hidden="1" customHeight="1" x14ac:dyDescent="0.15">
      <c r="A44" s="63"/>
      <c r="B44" s="63"/>
      <c r="C44" s="87"/>
      <c r="D44" s="87"/>
      <c r="E44" s="87"/>
      <c r="F44" s="87"/>
      <c r="G44" s="87"/>
      <c r="H44" s="87"/>
      <c r="I44" s="107"/>
      <c r="J44" s="87"/>
      <c r="K44" s="87"/>
      <c r="L44" s="87"/>
      <c r="M44" s="87"/>
      <c r="N44" s="87"/>
      <c r="O44" s="87"/>
      <c r="P44" s="87"/>
      <c r="Q44" s="87"/>
      <c r="R44" s="87"/>
      <c r="S44" s="87"/>
      <c r="T44" s="87"/>
      <c r="U44" s="87"/>
      <c r="V44" s="87"/>
      <c r="W44" s="87"/>
      <c r="X44" s="87"/>
      <c r="Y44" s="87"/>
      <c r="Z44" s="87"/>
    </row>
    <row r="45" spans="1:27" ht="15.75" hidden="1" customHeight="1" x14ac:dyDescent="0.15">
      <c r="A45" s="63"/>
      <c r="B45" s="63"/>
      <c r="C45" s="87"/>
      <c r="D45" s="87"/>
      <c r="E45" s="87"/>
      <c r="F45" s="87"/>
      <c r="G45" s="87"/>
      <c r="H45" s="87"/>
      <c r="I45" s="107"/>
      <c r="J45" s="87"/>
      <c r="K45" s="87"/>
      <c r="L45" s="87"/>
      <c r="M45" s="87"/>
      <c r="N45" s="87"/>
      <c r="O45" s="87"/>
      <c r="P45" s="87"/>
      <c r="Q45" s="87"/>
      <c r="R45" s="87"/>
      <c r="S45" s="87"/>
      <c r="T45" s="87"/>
      <c r="U45" s="87"/>
      <c r="V45" s="87"/>
      <c r="W45" s="87"/>
      <c r="X45" s="87"/>
      <c r="Y45" s="87"/>
      <c r="Z45" s="87"/>
    </row>
    <row r="46" spans="1:27" ht="15.75" hidden="1" customHeight="1" x14ac:dyDescent="0.15">
      <c r="A46" s="63"/>
      <c r="B46" s="63"/>
      <c r="C46" s="87"/>
      <c r="D46" s="87"/>
      <c r="E46" s="87"/>
      <c r="F46" s="87"/>
      <c r="G46" s="87"/>
      <c r="H46" s="87"/>
      <c r="I46" s="107"/>
      <c r="J46" s="87"/>
      <c r="K46" s="87"/>
      <c r="L46" s="87"/>
      <c r="M46" s="87"/>
      <c r="N46" s="87"/>
      <c r="O46" s="87"/>
      <c r="P46" s="87"/>
      <c r="Q46" s="87"/>
      <c r="R46" s="87"/>
      <c r="S46" s="87"/>
      <c r="T46" s="87"/>
      <c r="U46" s="87"/>
      <c r="V46" s="87"/>
      <c r="W46" s="87"/>
      <c r="X46" s="87"/>
      <c r="Y46" s="87"/>
      <c r="Z46" s="87"/>
    </row>
    <row r="47" spans="1:27" ht="15.75" hidden="1" customHeight="1" x14ac:dyDescent="0.15">
      <c r="A47" s="63"/>
      <c r="B47" s="63"/>
      <c r="C47" s="87"/>
      <c r="D47" s="87"/>
      <c r="E47" s="87"/>
      <c r="F47" s="87"/>
      <c r="G47" s="87"/>
      <c r="H47" s="87"/>
      <c r="I47" s="107"/>
      <c r="J47" s="87"/>
      <c r="K47" s="87"/>
      <c r="L47" s="87"/>
      <c r="M47" s="87"/>
      <c r="N47" s="87"/>
      <c r="O47" s="87"/>
      <c r="P47" s="87"/>
      <c r="Q47" s="87"/>
      <c r="R47" s="87"/>
      <c r="S47" s="87"/>
      <c r="T47" s="87"/>
      <c r="U47" s="87"/>
      <c r="V47" s="87"/>
      <c r="W47" s="87"/>
      <c r="X47" s="87"/>
      <c r="Y47" s="87"/>
      <c r="Z47" s="87"/>
    </row>
    <row r="48" spans="1:27" ht="15.75" hidden="1" customHeight="1" x14ac:dyDescent="0.15">
      <c r="A48" s="63"/>
      <c r="B48" s="63"/>
      <c r="C48" s="87"/>
      <c r="D48" s="87"/>
      <c r="E48" s="87"/>
      <c r="F48" s="87"/>
      <c r="G48" s="87"/>
      <c r="H48" s="87"/>
      <c r="I48" s="107"/>
      <c r="J48" s="87"/>
      <c r="K48" s="87"/>
      <c r="L48" s="87"/>
      <c r="M48" s="87"/>
      <c r="N48" s="87"/>
      <c r="O48" s="87"/>
      <c r="P48" s="87"/>
      <c r="Q48" s="87"/>
      <c r="R48" s="87"/>
      <c r="S48" s="87"/>
      <c r="T48" s="87"/>
      <c r="U48" s="87"/>
      <c r="V48" s="87"/>
      <c r="W48" s="87"/>
      <c r="X48" s="87"/>
      <c r="Y48" s="87"/>
      <c r="Z48" s="87"/>
    </row>
    <row r="49" spans="1:26" ht="15.75" hidden="1" customHeight="1" x14ac:dyDescent="0.15">
      <c r="A49" s="63"/>
      <c r="B49" s="63"/>
      <c r="C49" s="87"/>
      <c r="D49" s="87"/>
      <c r="E49" s="87"/>
      <c r="F49" s="87"/>
      <c r="G49" s="87"/>
      <c r="H49" s="87"/>
      <c r="I49" s="107"/>
      <c r="J49" s="87"/>
      <c r="K49" s="87"/>
      <c r="L49" s="87"/>
      <c r="M49" s="87"/>
      <c r="N49" s="87"/>
      <c r="O49" s="87"/>
      <c r="P49" s="87"/>
      <c r="Q49" s="87"/>
      <c r="R49" s="87"/>
      <c r="S49" s="87"/>
      <c r="T49" s="87"/>
      <c r="U49" s="87"/>
      <c r="V49" s="87"/>
      <c r="W49" s="87"/>
      <c r="X49" s="87"/>
      <c r="Y49" s="87"/>
      <c r="Z49" s="87"/>
    </row>
    <row r="50" spans="1:26" ht="15.75" hidden="1" customHeight="1" x14ac:dyDescent="0.15">
      <c r="A50" s="63"/>
      <c r="B50" s="63"/>
      <c r="C50" s="87"/>
      <c r="D50" s="87"/>
      <c r="E50" s="87"/>
      <c r="F50" s="87"/>
      <c r="G50" s="87"/>
      <c r="H50" s="87"/>
      <c r="I50" s="107"/>
      <c r="J50" s="87"/>
      <c r="K50" s="87"/>
      <c r="L50" s="87"/>
      <c r="M50" s="87"/>
      <c r="N50" s="87"/>
      <c r="O50" s="87"/>
      <c r="P50" s="87"/>
      <c r="Q50" s="87"/>
      <c r="R50" s="87"/>
      <c r="S50" s="87"/>
      <c r="T50" s="87"/>
      <c r="U50" s="87"/>
      <c r="V50" s="87"/>
      <c r="W50" s="87"/>
      <c r="X50" s="87"/>
      <c r="Y50" s="87"/>
      <c r="Z50" s="87"/>
    </row>
    <row r="51" spans="1:26" ht="15.75" hidden="1" customHeight="1" x14ac:dyDescent="0.15">
      <c r="A51" s="63"/>
      <c r="B51" s="63"/>
      <c r="C51" s="87"/>
      <c r="D51" s="87"/>
      <c r="E51" s="87"/>
      <c r="F51" s="87"/>
      <c r="G51" s="87"/>
      <c r="H51" s="87"/>
      <c r="I51" s="107"/>
      <c r="J51" s="87"/>
      <c r="K51" s="87"/>
      <c r="L51" s="87"/>
      <c r="M51" s="87"/>
      <c r="N51" s="87"/>
      <c r="O51" s="87"/>
      <c r="P51" s="87"/>
      <c r="Q51" s="87"/>
      <c r="R51" s="87"/>
      <c r="S51" s="87"/>
      <c r="T51" s="87"/>
      <c r="U51" s="87"/>
      <c r="V51" s="87"/>
      <c r="W51" s="87"/>
      <c r="X51" s="87"/>
      <c r="Y51" s="87"/>
      <c r="Z51" s="87"/>
    </row>
    <row r="52" spans="1:26" ht="15.75" hidden="1" customHeight="1" x14ac:dyDescent="0.15">
      <c r="A52" s="63"/>
      <c r="B52" s="63"/>
      <c r="C52" s="87"/>
      <c r="D52" s="87"/>
      <c r="E52" s="87"/>
      <c r="F52" s="87"/>
      <c r="G52" s="87"/>
      <c r="H52" s="87"/>
      <c r="I52" s="107"/>
      <c r="J52" s="87"/>
      <c r="K52" s="87"/>
      <c r="L52" s="87"/>
      <c r="M52" s="87"/>
      <c r="N52" s="87"/>
      <c r="O52" s="87"/>
      <c r="P52" s="87"/>
      <c r="Q52" s="87"/>
      <c r="R52" s="87"/>
      <c r="S52" s="87"/>
      <c r="T52" s="87"/>
      <c r="U52" s="87"/>
      <c r="V52" s="87"/>
      <c r="W52" s="87"/>
      <c r="X52" s="87"/>
      <c r="Y52" s="87"/>
      <c r="Z52" s="87"/>
    </row>
    <row r="53" spans="1:26" ht="15.75" hidden="1" customHeight="1" x14ac:dyDescent="0.15">
      <c r="A53" s="63"/>
      <c r="B53" s="63"/>
      <c r="C53" s="87"/>
      <c r="D53" s="87"/>
      <c r="E53" s="87"/>
      <c r="F53" s="87"/>
      <c r="G53" s="87"/>
      <c r="H53" s="87"/>
      <c r="I53" s="107"/>
      <c r="J53" s="87"/>
      <c r="K53" s="87"/>
      <c r="L53" s="87"/>
      <c r="M53" s="87"/>
      <c r="N53" s="87"/>
      <c r="O53" s="87"/>
      <c r="P53" s="87"/>
      <c r="Q53" s="87"/>
      <c r="R53" s="87"/>
      <c r="S53" s="87"/>
      <c r="T53" s="87"/>
      <c r="U53" s="87"/>
      <c r="V53" s="87"/>
      <c r="W53" s="87"/>
      <c r="X53" s="87"/>
      <c r="Y53" s="87"/>
      <c r="Z53" s="87"/>
    </row>
    <row r="54" spans="1:26" ht="15.75" hidden="1" customHeight="1" x14ac:dyDescent="0.15">
      <c r="A54" s="63"/>
      <c r="B54" s="63"/>
      <c r="C54" s="87"/>
      <c r="D54" s="87"/>
      <c r="E54" s="87"/>
      <c r="F54" s="87"/>
      <c r="G54" s="87"/>
      <c r="H54" s="87"/>
      <c r="I54" s="107"/>
      <c r="J54" s="87"/>
      <c r="K54" s="87"/>
      <c r="L54" s="87"/>
      <c r="M54" s="87"/>
      <c r="N54" s="87"/>
      <c r="O54" s="87"/>
      <c r="P54" s="87"/>
      <c r="Q54" s="87"/>
      <c r="R54" s="87"/>
      <c r="S54" s="87"/>
      <c r="T54" s="87"/>
      <c r="U54" s="87"/>
      <c r="V54" s="87"/>
      <c r="W54" s="87"/>
      <c r="X54" s="87"/>
      <c r="Y54" s="87"/>
      <c r="Z54" s="87"/>
    </row>
    <row r="55" spans="1:26" ht="15.75" hidden="1" customHeight="1" x14ac:dyDescent="0.15">
      <c r="A55" s="63"/>
      <c r="B55" s="63"/>
      <c r="C55" s="87"/>
      <c r="D55" s="87"/>
      <c r="E55" s="87"/>
      <c r="F55" s="87"/>
      <c r="G55" s="87"/>
      <c r="H55" s="87"/>
      <c r="I55" s="107"/>
      <c r="J55" s="87"/>
      <c r="K55" s="87"/>
      <c r="L55" s="87"/>
      <c r="M55" s="87"/>
      <c r="N55" s="87"/>
      <c r="O55" s="87"/>
      <c r="P55" s="87"/>
      <c r="Q55" s="87"/>
      <c r="R55" s="87"/>
      <c r="S55" s="87"/>
      <c r="T55" s="87"/>
      <c r="U55" s="87"/>
      <c r="V55" s="87"/>
      <c r="W55" s="87"/>
      <c r="X55" s="87"/>
      <c r="Y55" s="87"/>
      <c r="Z55" s="87"/>
    </row>
    <row r="56" spans="1:26" ht="15.75" hidden="1" customHeight="1" x14ac:dyDescent="0.15">
      <c r="A56" s="63"/>
      <c r="B56" s="63"/>
      <c r="C56" s="87"/>
      <c r="D56" s="87"/>
      <c r="E56" s="87"/>
      <c r="F56" s="87"/>
      <c r="G56" s="87"/>
      <c r="H56" s="87"/>
      <c r="I56" s="107"/>
      <c r="J56" s="87"/>
      <c r="K56" s="87"/>
      <c r="L56" s="87"/>
      <c r="M56" s="87"/>
      <c r="N56" s="87"/>
      <c r="O56" s="87"/>
      <c r="P56" s="87"/>
      <c r="Q56" s="87"/>
      <c r="R56" s="87"/>
      <c r="S56" s="87"/>
      <c r="T56" s="87"/>
      <c r="U56" s="87"/>
      <c r="V56" s="87"/>
      <c r="W56" s="87"/>
      <c r="X56" s="87"/>
      <c r="Y56" s="87"/>
      <c r="Z56" s="87"/>
    </row>
    <row r="57" spans="1:26" ht="15.75" hidden="1" customHeight="1" x14ac:dyDescent="0.15">
      <c r="A57" s="63"/>
      <c r="B57" s="63"/>
      <c r="C57" s="87"/>
      <c r="D57" s="87"/>
      <c r="E57" s="87"/>
      <c r="F57" s="87"/>
      <c r="G57" s="87"/>
      <c r="H57" s="87"/>
      <c r="I57" s="107"/>
      <c r="J57" s="87"/>
      <c r="K57" s="87"/>
      <c r="L57" s="87"/>
      <c r="M57" s="87"/>
      <c r="N57" s="87"/>
      <c r="O57" s="87"/>
      <c r="P57" s="87"/>
      <c r="Q57" s="87"/>
      <c r="R57" s="87"/>
      <c r="S57" s="87"/>
      <c r="T57" s="87"/>
      <c r="U57" s="87"/>
      <c r="V57" s="87"/>
      <c r="W57" s="87"/>
      <c r="X57" s="87"/>
      <c r="Y57" s="87"/>
      <c r="Z57" s="87"/>
    </row>
    <row r="58" spans="1:26" ht="15.75" hidden="1" customHeight="1" x14ac:dyDescent="0.15">
      <c r="A58" s="63"/>
      <c r="B58" s="63"/>
      <c r="C58" s="87"/>
      <c r="D58" s="87"/>
      <c r="E58" s="87"/>
      <c r="F58" s="87"/>
      <c r="G58" s="87"/>
      <c r="H58" s="87"/>
      <c r="I58" s="107"/>
      <c r="J58" s="87"/>
      <c r="K58" s="87"/>
      <c r="L58" s="87"/>
      <c r="M58" s="87"/>
      <c r="N58" s="87"/>
      <c r="O58" s="87"/>
      <c r="P58" s="87"/>
      <c r="Q58" s="87"/>
      <c r="R58" s="87"/>
      <c r="S58" s="87"/>
      <c r="T58" s="87"/>
      <c r="U58" s="87"/>
      <c r="V58" s="87"/>
      <c r="W58" s="87"/>
      <c r="X58" s="87"/>
      <c r="Y58" s="87"/>
      <c r="Z58" s="87"/>
    </row>
    <row r="59" spans="1:26" ht="15" customHeight="1" x14ac:dyDescent="0.15">
      <c r="A59" s="63"/>
      <c r="B59" s="63"/>
      <c r="C59" s="87"/>
      <c r="D59" s="87"/>
      <c r="E59" s="87"/>
      <c r="F59" s="87"/>
      <c r="G59" s="87"/>
      <c r="H59" s="87"/>
      <c r="I59" s="107"/>
      <c r="J59" s="87"/>
      <c r="K59" s="87"/>
      <c r="L59" s="87"/>
      <c r="M59" s="87"/>
      <c r="N59" s="87"/>
      <c r="O59" s="87"/>
      <c r="P59" s="87"/>
      <c r="Q59" s="87"/>
      <c r="R59" s="87"/>
      <c r="S59" s="87"/>
      <c r="T59" s="87"/>
      <c r="U59" s="87"/>
      <c r="V59" s="87"/>
      <c r="W59" s="87"/>
      <c r="X59" s="87"/>
      <c r="Y59" s="87"/>
      <c r="Z59" s="87"/>
    </row>
    <row r="60" spans="1:26" ht="20.100000000000001" customHeight="1" x14ac:dyDescent="0.15">
      <c r="A60" s="63"/>
      <c r="B60" s="63"/>
      <c r="C60" s="74" t="s">
        <v>11</v>
      </c>
      <c r="D60" s="75"/>
      <c r="E60" s="75"/>
      <c r="F60" s="75"/>
      <c r="G60" s="75"/>
      <c r="H60" s="76"/>
      <c r="I60" s="108"/>
    </row>
    <row r="61" spans="1:26" ht="15" customHeight="1" x14ac:dyDescent="0.15">
      <c r="A61" s="63"/>
      <c r="B61" s="63"/>
      <c r="C61" s="77"/>
      <c r="D61" s="78"/>
      <c r="E61" s="78"/>
      <c r="F61" s="78"/>
      <c r="G61" s="78"/>
      <c r="H61" s="78"/>
      <c r="I61" s="79"/>
      <c r="J61" s="79"/>
      <c r="K61" s="79"/>
      <c r="L61" s="79"/>
      <c r="M61" s="79"/>
      <c r="N61" s="79"/>
      <c r="O61" s="79"/>
      <c r="P61" s="79"/>
      <c r="Q61" s="79"/>
      <c r="R61" s="79"/>
      <c r="S61" s="79"/>
      <c r="T61" s="79"/>
      <c r="U61" s="79"/>
      <c r="V61" s="79"/>
      <c r="W61" s="79"/>
      <c r="X61" s="79"/>
      <c r="Y61" s="79"/>
      <c r="Z61" s="80"/>
    </row>
    <row r="62" spans="1:26" ht="20.100000000000001" customHeight="1" x14ac:dyDescent="0.15">
      <c r="A62" s="63"/>
      <c r="B62" s="63"/>
      <c r="C62" s="77"/>
      <c r="D62" s="109" t="s">
        <v>69</v>
      </c>
      <c r="E62" s="109"/>
      <c r="F62" s="109"/>
      <c r="G62" s="109"/>
      <c r="H62" s="109"/>
      <c r="I62" s="109"/>
      <c r="J62" s="109"/>
      <c r="K62" s="109"/>
      <c r="L62" s="109"/>
      <c r="M62" s="109"/>
      <c r="N62" s="109"/>
      <c r="O62" s="109"/>
      <c r="P62" s="109"/>
      <c r="Q62" s="109"/>
      <c r="R62" s="109"/>
      <c r="S62" s="109"/>
      <c r="T62" s="109"/>
      <c r="U62" s="109"/>
      <c r="V62" s="109"/>
      <c r="W62" s="109"/>
      <c r="X62" s="109"/>
      <c r="Y62" s="109"/>
      <c r="Z62" s="86"/>
    </row>
    <row r="63" spans="1:26" ht="20.100000000000001" customHeight="1" x14ac:dyDescent="0.15">
      <c r="A63" s="63">
        <f>IFERROR(IF(AND($I63&lt;&gt;"しない", $I63&lt;&gt;"する"),1001,0),3)</f>
        <v>1001</v>
      </c>
      <c r="B63" s="63"/>
      <c r="C63" s="81"/>
      <c r="D63" s="82">
        <v>1</v>
      </c>
      <c r="E63" s="87" t="s">
        <v>12</v>
      </c>
      <c r="F63" s="87"/>
      <c r="G63" s="87"/>
      <c r="H63" s="87"/>
      <c r="I63" s="2"/>
      <c r="J63" s="2"/>
      <c r="K63" s="2"/>
      <c r="L63" s="2"/>
      <c r="M63" s="2"/>
      <c r="N63" s="87"/>
      <c r="O63" s="87"/>
      <c r="P63" s="87"/>
      <c r="Q63" s="87"/>
      <c r="R63" s="87"/>
      <c r="S63" s="87"/>
      <c r="T63" s="87"/>
      <c r="U63" s="87"/>
      <c r="V63" s="87"/>
      <c r="W63" s="87"/>
      <c r="X63" s="87"/>
      <c r="Y63" s="87"/>
      <c r="Z63" s="86"/>
    </row>
    <row r="64" spans="1:26" ht="20.100000000000001" customHeight="1" x14ac:dyDescent="0.15">
      <c r="A64" s="63"/>
      <c r="B64" s="63"/>
      <c r="C64" s="81"/>
      <c r="D64" s="87"/>
      <c r="E64" s="87"/>
      <c r="F64" s="87"/>
      <c r="G64" s="87"/>
      <c r="H64" s="87"/>
      <c r="I64" s="93"/>
      <c r="J64" s="89" t="s">
        <v>72</v>
      </c>
      <c r="K64" s="88"/>
      <c r="L64" s="88"/>
      <c r="M64" s="88"/>
      <c r="N64" s="88"/>
      <c r="O64" s="88"/>
      <c r="P64" s="88"/>
      <c r="Q64" s="88"/>
      <c r="R64" s="88"/>
      <c r="S64" s="88"/>
      <c r="T64" s="88"/>
      <c r="U64" s="88"/>
      <c r="V64" s="88"/>
      <c r="W64" s="88"/>
      <c r="X64" s="88"/>
      <c r="Y64" s="88"/>
      <c r="Z64" s="86"/>
    </row>
    <row r="65" spans="1:26" ht="20.100000000000001" hidden="1" customHeight="1" x14ac:dyDescent="0.15">
      <c r="A65" s="63"/>
      <c r="B65" s="63"/>
      <c r="C65" s="81"/>
      <c r="D65" s="87"/>
      <c r="E65" s="87"/>
      <c r="F65" s="87"/>
      <c r="G65" s="87"/>
      <c r="H65" s="87"/>
      <c r="I65" s="93"/>
      <c r="J65" s="88"/>
      <c r="K65" s="88"/>
      <c r="L65" s="88"/>
      <c r="M65" s="88"/>
      <c r="N65" s="88"/>
      <c r="O65" s="88"/>
      <c r="P65" s="88"/>
      <c r="Q65" s="88"/>
      <c r="R65" s="88"/>
      <c r="S65" s="88"/>
      <c r="T65" s="88"/>
      <c r="U65" s="88"/>
      <c r="V65" s="88"/>
      <c r="W65" s="88"/>
      <c r="X65" s="88"/>
      <c r="Y65" s="88"/>
      <c r="Z65" s="86"/>
    </row>
    <row r="66" spans="1:26" ht="20.100000000000001" hidden="1" customHeight="1" x14ac:dyDescent="0.15">
      <c r="A66" s="63"/>
      <c r="B66" s="63"/>
      <c r="C66" s="81"/>
      <c r="D66" s="87"/>
      <c r="E66" s="87"/>
      <c r="F66" s="87"/>
      <c r="G66" s="87"/>
      <c r="H66" s="87"/>
      <c r="I66" s="93"/>
      <c r="J66" s="88"/>
      <c r="K66" s="88"/>
      <c r="L66" s="88"/>
      <c r="M66" s="88"/>
      <c r="N66" s="88"/>
      <c r="O66" s="88"/>
      <c r="P66" s="88"/>
      <c r="Q66" s="88"/>
      <c r="R66" s="88"/>
      <c r="S66" s="88"/>
      <c r="T66" s="88"/>
      <c r="U66" s="88"/>
      <c r="V66" s="88"/>
      <c r="W66" s="88"/>
      <c r="X66" s="88"/>
      <c r="Y66" s="88"/>
      <c r="Z66" s="86"/>
    </row>
    <row r="67" spans="1:26" ht="20.100000000000001" hidden="1" customHeight="1" x14ac:dyDescent="0.15">
      <c r="A67" s="63"/>
      <c r="B67" s="63"/>
      <c r="C67" s="81"/>
      <c r="D67" s="87"/>
      <c r="E67" s="87"/>
      <c r="F67" s="87"/>
      <c r="G67" s="87"/>
      <c r="H67" s="87"/>
      <c r="I67" s="93"/>
      <c r="J67" s="88"/>
      <c r="K67" s="88"/>
      <c r="L67" s="88"/>
      <c r="M67" s="88"/>
      <c r="N67" s="88"/>
      <c r="O67" s="88"/>
      <c r="P67" s="88"/>
      <c r="Q67" s="88"/>
      <c r="R67" s="88"/>
      <c r="S67" s="88"/>
      <c r="T67" s="88"/>
      <c r="U67" s="88"/>
      <c r="V67" s="88"/>
      <c r="W67" s="88"/>
      <c r="X67" s="88"/>
      <c r="Y67" s="88"/>
      <c r="Z67" s="86"/>
    </row>
    <row r="68" spans="1:26" ht="20.100000000000001" hidden="1" customHeight="1" x14ac:dyDescent="0.15">
      <c r="A68" s="63"/>
      <c r="B68" s="63"/>
      <c r="C68" s="81"/>
      <c r="D68" s="87"/>
      <c r="E68" s="87"/>
      <c r="F68" s="87"/>
      <c r="G68" s="87"/>
      <c r="H68" s="87"/>
      <c r="I68" s="93"/>
      <c r="J68" s="88"/>
      <c r="K68" s="88"/>
      <c r="L68" s="88"/>
      <c r="M68" s="88"/>
      <c r="N68" s="88"/>
      <c r="O68" s="88"/>
      <c r="P68" s="88"/>
      <c r="Q68" s="88"/>
      <c r="R68" s="88"/>
      <c r="S68" s="88"/>
      <c r="T68" s="88"/>
      <c r="U68" s="88"/>
      <c r="V68" s="88"/>
      <c r="W68" s="88"/>
      <c r="X68" s="88"/>
      <c r="Y68" s="88"/>
      <c r="Z68" s="86"/>
    </row>
    <row r="69" spans="1:26" ht="20.100000000000001" customHeight="1" x14ac:dyDescent="0.15">
      <c r="A69" s="63">
        <f>IFERROR(IF(OR(AND($I63="する",TRIM($I69)=""),AND($I63="しない",NOT(ISBLANK($I69)))),1001,0),3)</f>
        <v>0</v>
      </c>
      <c r="B69" s="63"/>
      <c r="C69" s="81"/>
      <c r="D69" s="82">
        <v>2</v>
      </c>
      <c r="E69" s="58" t="s">
        <v>0</v>
      </c>
      <c r="I69" s="32"/>
      <c r="J69" s="33"/>
      <c r="K69" s="33"/>
      <c r="L69" s="33"/>
      <c r="M69" s="33"/>
      <c r="N69" s="87"/>
      <c r="O69" s="87"/>
      <c r="P69" s="87"/>
      <c r="Q69" s="87"/>
      <c r="R69" s="87"/>
      <c r="S69" s="87"/>
      <c r="T69" s="87"/>
      <c r="U69" s="87"/>
      <c r="V69" s="87"/>
      <c r="W69" s="87"/>
      <c r="X69" s="87"/>
      <c r="Y69" s="87"/>
      <c r="Z69" s="86"/>
    </row>
    <row r="70" spans="1:26" ht="20.100000000000001" customHeight="1" x14ac:dyDescent="0.15">
      <c r="A70" s="63"/>
      <c r="B70" s="63"/>
      <c r="C70" s="81"/>
      <c r="D70" s="82"/>
      <c r="E70" s="87"/>
      <c r="F70" s="87"/>
      <c r="G70" s="87"/>
      <c r="H70" s="87"/>
      <c r="I70" s="84"/>
      <c r="J70" s="89" t="s">
        <v>178</v>
      </c>
      <c r="K70" s="88"/>
      <c r="L70" s="88"/>
      <c r="M70" s="88"/>
      <c r="N70" s="88"/>
      <c r="O70" s="88"/>
      <c r="P70" s="88"/>
      <c r="Q70" s="88"/>
      <c r="R70" s="88"/>
      <c r="S70" s="88"/>
      <c r="T70" s="88"/>
      <c r="U70" s="88"/>
      <c r="V70" s="88"/>
      <c r="W70" s="88"/>
      <c r="X70" s="88"/>
      <c r="Y70" s="88"/>
      <c r="Z70" s="86"/>
    </row>
    <row r="71" spans="1:26" ht="20.100000000000001" customHeight="1" x14ac:dyDescent="0.15">
      <c r="A71" s="63">
        <f>IFERROR(IF(OR(AND($I63="する",AND($I71&lt;&gt;"", OR(ISERROR(FIND("@"&amp;LEFT($I71,3)&amp;"@", 都道府県3))=FALSE, ISERROR(FIND("@"&amp;LEFT($I71,4)&amp;"@",都道府県4))=FALSE))=FALSE),AND($I63="しない",NOT(ISBLANK($I71)))),1001,0),3)</f>
        <v>0</v>
      </c>
      <c r="B71" s="63"/>
      <c r="C71" s="81"/>
      <c r="D71" s="82">
        <v>3</v>
      </c>
      <c r="E71" s="58" t="s">
        <v>111</v>
      </c>
      <c r="I71" s="9"/>
      <c r="J71" s="9"/>
      <c r="K71" s="9"/>
      <c r="L71" s="9"/>
      <c r="M71" s="9"/>
      <c r="N71" s="9"/>
      <c r="O71" s="9"/>
      <c r="P71" s="9"/>
      <c r="Q71" s="10"/>
      <c r="R71" s="9"/>
      <c r="S71" s="9"/>
      <c r="T71" s="9"/>
      <c r="U71" s="9"/>
      <c r="V71" s="9"/>
      <c r="W71" s="9"/>
      <c r="X71" s="9"/>
      <c r="Y71" s="9"/>
      <c r="Z71" s="86"/>
    </row>
    <row r="72" spans="1:26" ht="20.100000000000001" customHeight="1" x14ac:dyDescent="0.15">
      <c r="A72" s="63"/>
      <c r="B72" s="63"/>
      <c r="C72" s="81"/>
      <c r="D72" s="82"/>
      <c r="E72" s="87"/>
      <c r="F72" s="87"/>
      <c r="G72" s="87"/>
      <c r="H72" s="87"/>
      <c r="I72" s="84"/>
      <c r="J72" s="89" t="s">
        <v>9</v>
      </c>
      <c r="K72" s="88"/>
      <c r="L72" s="88"/>
      <c r="M72" s="88"/>
      <c r="N72" s="88"/>
      <c r="O72" s="88"/>
      <c r="P72" s="88"/>
      <c r="Q72" s="88"/>
      <c r="R72" s="88"/>
      <c r="S72" s="88"/>
      <c r="T72" s="88"/>
      <c r="U72" s="88"/>
      <c r="V72" s="88"/>
      <c r="W72" s="88"/>
      <c r="X72" s="88"/>
      <c r="Y72" s="88"/>
      <c r="Z72" s="86"/>
    </row>
    <row r="73" spans="1:26" ht="20.100000000000001" customHeight="1" x14ac:dyDescent="0.15">
      <c r="A73" s="63">
        <f>IFERROR(IF(OR(AND($I63="する",TRIM($I73)=""),AND($I63="しない",NOT(ISBLANK($I73)))),1001,0),3)</f>
        <v>0</v>
      </c>
      <c r="B73" s="63"/>
      <c r="C73" s="81"/>
      <c r="D73" s="82">
        <v>4</v>
      </c>
      <c r="E73" s="58" t="s">
        <v>150</v>
      </c>
      <c r="I73" s="2"/>
      <c r="J73" s="2"/>
      <c r="K73" s="2"/>
      <c r="L73" s="2"/>
      <c r="M73" s="2"/>
      <c r="N73" s="2"/>
      <c r="O73" s="2"/>
      <c r="P73" s="2"/>
      <c r="Q73" s="11"/>
      <c r="R73" s="2"/>
      <c r="S73" s="2"/>
      <c r="T73" s="2"/>
      <c r="U73" s="2"/>
      <c r="V73" s="2"/>
      <c r="W73" s="2"/>
      <c r="X73" s="2"/>
      <c r="Y73" s="2"/>
      <c r="Z73" s="86"/>
    </row>
    <row r="74" spans="1:26" ht="30" customHeight="1" x14ac:dyDescent="0.15">
      <c r="A74" s="63"/>
      <c r="B74" s="63"/>
      <c r="C74" s="90"/>
      <c r="D74" s="87"/>
      <c r="I74" s="84"/>
      <c r="J74" s="110" t="s">
        <v>186</v>
      </c>
      <c r="K74" s="110"/>
      <c r="L74" s="110"/>
      <c r="M74" s="110"/>
      <c r="N74" s="110"/>
      <c r="O74" s="110"/>
      <c r="P74" s="110"/>
      <c r="Q74" s="110"/>
      <c r="R74" s="110"/>
      <c r="S74" s="110"/>
      <c r="T74" s="110"/>
      <c r="U74" s="110"/>
      <c r="V74" s="110"/>
      <c r="W74" s="110"/>
      <c r="X74" s="110"/>
      <c r="Y74" s="110"/>
      <c r="Z74" s="86"/>
    </row>
    <row r="75" spans="1:26" ht="20.100000000000001" customHeight="1" x14ac:dyDescent="0.15">
      <c r="A75" s="63">
        <f>IFERROR(IF(OR(AND($I63="する",TRIM($I75)=""),AND($I63="しない",NOT(ISBLANK($I75)))),1001,0),3)</f>
        <v>0</v>
      </c>
      <c r="B75" s="63"/>
      <c r="C75" s="81"/>
      <c r="D75" s="82">
        <v>5</v>
      </c>
      <c r="E75" s="58" t="s">
        <v>1</v>
      </c>
      <c r="I75" s="2"/>
      <c r="J75" s="2"/>
      <c r="K75" s="2"/>
      <c r="L75" s="2"/>
      <c r="M75" s="2"/>
      <c r="N75" s="2"/>
      <c r="O75" s="2"/>
      <c r="P75" s="2"/>
      <c r="Q75" s="2"/>
      <c r="R75" s="2"/>
      <c r="S75" s="2"/>
      <c r="T75" s="2"/>
      <c r="U75" s="2"/>
      <c r="V75" s="2"/>
      <c r="W75" s="2"/>
      <c r="X75" s="2"/>
      <c r="Y75" s="2"/>
      <c r="Z75" s="86"/>
    </row>
    <row r="76" spans="1:26" ht="30" customHeight="1" x14ac:dyDescent="0.15">
      <c r="A76" s="63"/>
      <c r="B76" s="63"/>
      <c r="C76" s="90"/>
      <c r="D76" s="87"/>
      <c r="E76" s="87"/>
      <c r="F76" s="87"/>
      <c r="G76" s="87"/>
      <c r="H76" s="87"/>
      <c r="I76" s="84"/>
      <c r="J76" s="110" t="s">
        <v>187</v>
      </c>
      <c r="K76" s="110"/>
      <c r="L76" s="110"/>
      <c r="M76" s="110"/>
      <c r="N76" s="110"/>
      <c r="O76" s="110"/>
      <c r="P76" s="110"/>
      <c r="Q76" s="110"/>
      <c r="R76" s="110"/>
      <c r="S76" s="110"/>
      <c r="T76" s="110"/>
      <c r="U76" s="110"/>
      <c r="V76" s="110"/>
      <c r="W76" s="110"/>
      <c r="X76" s="110"/>
      <c r="Y76" s="110"/>
      <c r="Z76" s="86"/>
    </row>
    <row r="77" spans="1:26" ht="20.100000000000001" customHeight="1" x14ac:dyDescent="0.15">
      <c r="A77" s="63">
        <f>IFERROR(IF(OR(AND($I63="する",TRIM($I77)=""),AND($I63="しない",NOT(ISBLANK($I77)))),1001,0),3)</f>
        <v>0</v>
      </c>
      <c r="B77" s="63"/>
      <c r="C77" s="81"/>
      <c r="D77" s="82">
        <v>6</v>
      </c>
      <c r="E77" s="58" t="s">
        <v>145</v>
      </c>
      <c r="I77" s="2"/>
      <c r="J77" s="2"/>
      <c r="K77" s="2"/>
      <c r="L77" s="2"/>
      <c r="M77" s="2"/>
      <c r="N77" s="2"/>
      <c r="O77" s="2"/>
      <c r="P77" s="2"/>
      <c r="Q77" s="2"/>
      <c r="R77" s="2"/>
      <c r="S77" s="2"/>
      <c r="T77" s="2"/>
      <c r="U77" s="2"/>
      <c r="V77" s="2"/>
      <c r="W77" s="2"/>
      <c r="X77" s="2"/>
      <c r="Y77" s="2"/>
      <c r="Z77" s="86"/>
    </row>
    <row r="78" spans="1:26" ht="20.100000000000001" customHeight="1" x14ac:dyDescent="0.15">
      <c r="A78" s="63"/>
      <c r="B78" s="63"/>
      <c r="C78" s="90"/>
      <c r="D78" s="87"/>
      <c r="E78" s="87"/>
      <c r="F78" s="87"/>
      <c r="G78" s="87"/>
      <c r="H78" s="87"/>
      <c r="I78" s="84"/>
      <c r="J78" s="99" t="s">
        <v>165</v>
      </c>
      <c r="K78" s="88"/>
      <c r="L78" s="88"/>
      <c r="M78" s="88"/>
      <c r="N78" s="88"/>
      <c r="O78" s="88"/>
      <c r="P78" s="88"/>
      <c r="Q78" s="88"/>
      <c r="R78" s="88"/>
      <c r="S78" s="88"/>
      <c r="T78" s="88"/>
      <c r="U78" s="88"/>
      <c r="V78" s="88"/>
      <c r="W78" s="88"/>
      <c r="X78" s="88"/>
      <c r="Y78" s="88"/>
      <c r="Z78" s="86"/>
    </row>
    <row r="79" spans="1:26" ht="20.100000000000001" customHeight="1" x14ac:dyDescent="0.15">
      <c r="A79" s="63">
        <f>IFERROR(IF(OR(AND($I63="する",OR(TRIM($I79)="", NOT(OR(IFERROR(SEARCH(" ",$I79),0)&gt;0, IFERROR(SEARCH("　",$I79),0)&gt;0)))),AND($I63="しない",NOT(ISBLANK($I79)))),1001,0),3)</f>
        <v>0</v>
      </c>
      <c r="B79" s="63"/>
      <c r="C79" s="81"/>
      <c r="D79" s="82">
        <v>7</v>
      </c>
      <c r="E79" s="58" t="s">
        <v>146</v>
      </c>
      <c r="I79" s="2"/>
      <c r="J79" s="2"/>
      <c r="K79" s="2"/>
      <c r="L79" s="2"/>
      <c r="M79" s="2"/>
      <c r="N79" s="2"/>
      <c r="O79" s="2"/>
      <c r="P79" s="2"/>
      <c r="Q79" s="2"/>
      <c r="R79" s="2"/>
      <c r="S79" s="2"/>
      <c r="T79" s="2"/>
      <c r="U79" s="2"/>
      <c r="V79" s="2"/>
      <c r="W79" s="2"/>
      <c r="X79" s="2"/>
      <c r="Y79" s="2"/>
      <c r="Z79" s="86"/>
    </row>
    <row r="80" spans="1:26" ht="20.100000000000001" customHeight="1" x14ac:dyDescent="0.15">
      <c r="A80" s="63"/>
      <c r="B80" s="63"/>
      <c r="C80" s="90"/>
      <c r="D80" s="87"/>
      <c r="E80" s="111" t="s">
        <v>152</v>
      </c>
      <c r="F80" s="87"/>
      <c r="G80" s="87"/>
      <c r="H80" s="87"/>
      <c r="I80" s="93"/>
      <c r="J80" s="89" t="s">
        <v>147</v>
      </c>
      <c r="K80" s="89"/>
      <c r="L80" s="89"/>
      <c r="M80" s="89"/>
      <c r="N80" s="89"/>
      <c r="O80" s="89"/>
      <c r="P80" s="89"/>
      <c r="Q80" s="89"/>
      <c r="R80" s="89"/>
      <c r="S80" s="89"/>
      <c r="T80" s="89"/>
      <c r="U80" s="89"/>
      <c r="V80" s="89"/>
      <c r="W80" s="89"/>
      <c r="X80" s="89"/>
      <c r="Y80" s="89"/>
      <c r="Z80" s="86"/>
    </row>
    <row r="81" spans="1:27" ht="20.100000000000001" customHeight="1" x14ac:dyDescent="0.15">
      <c r="A81" s="63">
        <f>IFERROR(IF(OR(AND($I63="する",OR(TRIM($I81)="", NOT(OR(IFERROR(SEARCH(" ",$I81),0)&gt;0, IFERROR(SEARCH("　",$I81),0)&gt;0)))),AND($I63="しない",NOT(ISBLANK($I81)))),1001,0),3)</f>
        <v>0</v>
      </c>
      <c r="B81" s="63"/>
      <c r="C81" s="81"/>
      <c r="D81" s="82">
        <v>8</v>
      </c>
      <c r="E81" s="58" t="s">
        <v>146</v>
      </c>
      <c r="I81" s="2"/>
      <c r="J81" s="2"/>
      <c r="K81" s="2"/>
      <c r="L81" s="2"/>
      <c r="M81" s="2"/>
      <c r="N81" s="2"/>
      <c r="O81" s="2"/>
      <c r="P81" s="2"/>
      <c r="Q81" s="2"/>
      <c r="R81" s="2"/>
      <c r="S81" s="2"/>
      <c r="T81" s="2"/>
      <c r="U81" s="2"/>
      <c r="V81" s="2"/>
      <c r="W81" s="2"/>
      <c r="X81" s="2"/>
      <c r="Y81" s="2"/>
      <c r="Z81" s="86"/>
    </row>
    <row r="82" spans="1:27" ht="20.100000000000001" customHeight="1" x14ac:dyDescent="0.15">
      <c r="A82" s="63"/>
      <c r="B82" s="63"/>
      <c r="C82" s="90"/>
      <c r="D82" s="87"/>
      <c r="E82" s="87"/>
      <c r="F82" s="87"/>
      <c r="G82" s="87"/>
      <c r="H82" s="87"/>
      <c r="I82" s="93"/>
      <c r="J82" s="89" t="s">
        <v>5</v>
      </c>
      <c r="K82" s="89"/>
      <c r="L82" s="89"/>
      <c r="M82" s="89"/>
      <c r="N82" s="89"/>
      <c r="O82" s="89"/>
      <c r="P82" s="89"/>
      <c r="Q82" s="89"/>
      <c r="R82" s="89"/>
      <c r="S82" s="89"/>
      <c r="T82" s="89"/>
      <c r="U82" s="89"/>
      <c r="V82" s="89"/>
      <c r="W82" s="89"/>
      <c r="X82" s="89"/>
      <c r="Y82" s="89"/>
      <c r="Z82" s="86"/>
    </row>
    <row r="83" spans="1:27" ht="20.100000000000001" customHeight="1" x14ac:dyDescent="0.15">
      <c r="A83" s="63">
        <f>IFERROR(IF(OR(AND($I63="する",NOT(AND(TRIM($I83)&lt;&gt;"",ISNUMBER(VALUE(SUBSTITUTE($I83,"-",""))),IFERROR(SEARCH("-",$I83),0)&gt;0))), AND($I63="しない",NOT(ISBLANK($I83)))),1001,0),3)</f>
        <v>0</v>
      </c>
      <c r="B83" s="63"/>
      <c r="C83" s="81"/>
      <c r="D83" s="82">
        <v>9</v>
      </c>
      <c r="E83" s="58" t="s">
        <v>3</v>
      </c>
      <c r="I83" s="2"/>
      <c r="J83" s="2"/>
      <c r="K83" s="2"/>
      <c r="L83" s="2"/>
      <c r="M83" s="2"/>
      <c r="O83" s="94" t="s">
        <v>104</v>
      </c>
      <c r="P83" s="1"/>
      <c r="Q83" s="58" t="s">
        <v>105</v>
      </c>
      <c r="Y83" s="88"/>
      <c r="Z83" s="86"/>
    </row>
    <row r="84" spans="1:27" ht="20.100000000000001" customHeight="1" x14ac:dyDescent="0.15">
      <c r="A84" s="63">
        <f>IFERROR(IF(AND($I63="しない",NOT(ISBLANK($P83))),1001,0),3)</f>
        <v>0</v>
      </c>
      <c r="B84" s="63"/>
      <c r="C84" s="90"/>
      <c r="D84" s="87"/>
      <c r="E84" s="87"/>
      <c r="F84" s="87"/>
      <c r="G84" s="87"/>
      <c r="H84" s="87"/>
      <c r="I84" s="84"/>
      <c r="J84" s="89" t="s">
        <v>148</v>
      </c>
      <c r="K84" s="88"/>
      <c r="L84" s="88"/>
      <c r="M84" s="88"/>
      <c r="N84" s="88"/>
      <c r="O84" s="88"/>
      <c r="P84" s="88"/>
      <c r="Q84" s="88"/>
      <c r="R84" s="88"/>
      <c r="S84" s="88"/>
      <c r="T84" s="88"/>
      <c r="U84" s="88"/>
      <c r="V84" s="88"/>
      <c r="W84" s="88"/>
      <c r="X84" s="88"/>
      <c r="Y84" s="88"/>
      <c r="Z84" s="86"/>
    </row>
    <row r="85" spans="1:27" ht="20.100000000000001" customHeight="1" x14ac:dyDescent="0.15">
      <c r="A85" s="63">
        <f>IFERROR(IF(OR(AND($I63="する",NOT(AND(TRIM($I85)&lt;&gt;"",ISNUMBER(VALUE(SUBSTITUTE($I85,"-",""))),IFERROR(SEARCH("-",$I85),0)&gt;0))), AND($I63="しない",NOT(ISBLANK($I85)))),1001,0),3)</f>
        <v>0</v>
      </c>
      <c r="B85" s="63"/>
      <c r="C85" s="81"/>
      <c r="D85" s="82">
        <v>10</v>
      </c>
      <c r="E85" s="58" t="s">
        <v>4</v>
      </c>
      <c r="I85" s="2"/>
      <c r="J85" s="2"/>
      <c r="K85" s="2"/>
      <c r="L85" s="2"/>
      <c r="M85" s="2"/>
      <c r="N85" s="88"/>
      <c r="O85" s="88"/>
      <c r="P85" s="88"/>
      <c r="Q85" s="88"/>
      <c r="R85" s="88"/>
      <c r="S85" s="88"/>
      <c r="T85" s="88"/>
      <c r="U85" s="88"/>
      <c r="V85" s="88"/>
      <c r="W85" s="88"/>
      <c r="X85" s="88"/>
      <c r="Y85" s="88"/>
      <c r="Z85" s="86"/>
    </row>
    <row r="86" spans="1:27" ht="20.100000000000001" customHeight="1" x14ac:dyDescent="0.15">
      <c r="A86" s="63"/>
      <c r="B86" s="63"/>
      <c r="C86" s="90"/>
      <c r="D86" s="87"/>
      <c r="E86" s="87"/>
      <c r="F86" s="87"/>
      <c r="G86" s="87"/>
      <c r="H86" s="87"/>
      <c r="I86" s="84"/>
      <c r="J86" s="89" t="s">
        <v>199</v>
      </c>
      <c r="K86" s="88"/>
      <c r="L86" s="88"/>
      <c r="M86" s="88"/>
      <c r="N86" s="88"/>
      <c r="O86" s="88"/>
      <c r="P86" s="88"/>
      <c r="Q86" s="88"/>
      <c r="R86" s="88"/>
      <c r="S86" s="88"/>
      <c r="T86" s="88"/>
      <c r="U86" s="88"/>
      <c r="V86" s="88"/>
      <c r="W86" s="88"/>
      <c r="X86" s="88"/>
      <c r="Y86" s="88"/>
      <c r="Z86" s="86"/>
    </row>
    <row r="87" spans="1:27" ht="20.100000000000001" customHeight="1" x14ac:dyDescent="0.15">
      <c r="A87" s="63">
        <f>IFERROR(IF(OR(AND($I63="する",AND(TRIM($I87)&lt;&gt;"",NOT(IFERROR(SEARCH("@",$I87),0)&gt;0))),AND($I63="しない",NOT(ISBLANK($I87)))),1001,0),3)</f>
        <v>0</v>
      </c>
      <c r="B87" s="63"/>
      <c r="C87" s="90"/>
      <c r="D87" s="82">
        <v>11</v>
      </c>
      <c r="E87" s="58" t="s">
        <v>112</v>
      </c>
      <c r="I87" s="2"/>
      <c r="J87" s="2"/>
      <c r="K87" s="2"/>
      <c r="L87" s="2"/>
      <c r="M87" s="2"/>
      <c r="N87" s="2"/>
      <c r="O87" s="2"/>
      <c r="P87" s="2"/>
      <c r="Q87" s="12"/>
      <c r="R87" s="2"/>
      <c r="S87" s="2"/>
      <c r="T87" s="2"/>
      <c r="U87" s="2"/>
      <c r="V87" s="2"/>
      <c r="W87" s="2"/>
      <c r="X87" s="2"/>
      <c r="Y87" s="2"/>
      <c r="Z87" s="86"/>
    </row>
    <row r="88" spans="1:27" ht="20.100000000000001" customHeight="1" x14ac:dyDescent="0.15">
      <c r="A88" s="63"/>
      <c r="B88" s="63"/>
      <c r="C88" s="90"/>
      <c r="D88" s="82"/>
      <c r="I88" s="84"/>
      <c r="J88" s="95" t="s">
        <v>176</v>
      </c>
      <c r="K88" s="112"/>
      <c r="L88" s="88"/>
      <c r="M88" s="88"/>
      <c r="N88" s="88"/>
      <c r="O88" s="88"/>
      <c r="P88" s="88"/>
      <c r="Q88" s="113"/>
      <c r="R88" s="88"/>
      <c r="S88" s="88"/>
      <c r="T88" s="88"/>
      <c r="U88" s="88"/>
      <c r="V88" s="88"/>
      <c r="W88" s="88"/>
      <c r="X88" s="88"/>
      <c r="Y88" s="88"/>
      <c r="Z88" s="87"/>
      <c r="AA88" s="98"/>
    </row>
    <row r="89" spans="1:27" ht="20.100000000000001" customHeight="1" x14ac:dyDescent="0.15">
      <c r="A89" s="63"/>
      <c r="B89" s="63"/>
      <c r="C89" s="101"/>
      <c r="D89" s="102"/>
      <c r="E89" s="102"/>
      <c r="F89" s="102"/>
      <c r="G89" s="102"/>
      <c r="H89" s="102"/>
      <c r="I89" s="114"/>
      <c r="J89" s="115"/>
      <c r="K89" s="116"/>
      <c r="L89" s="115"/>
      <c r="M89" s="115"/>
      <c r="N89" s="115"/>
      <c r="O89" s="115"/>
      <c r="P89" s="115"/>
      <c r="Q89" s="117"/>
      <c r="R89" s="115"/>
      <c r="S89" s="115"/>
      <c r="T89" s="115"/>
      <c r="U89" s="115"/>
      <c r="V89" s="115"/>
      <c r="W89" s="115"/>
      <c r="X89" s="115"/>
      <c r="Y89" s="115"/>
      <c r="Z89" s="102"/>
      <c r="AA89" s="98"/>
    </row>
    <row r="90" spans="1:27" ht="20.100000000000001" customHeight="1" x14ac:dyDescent="0.15">
      <c r="A90" s="63"/>
      <c r="B90" s="63"/>
      <c r="C90" s="87"/>
      <c r="D90" s="87"/>
      <c r="E90" s="87"/>
      <c r="F90" s="87"/>
      <c r="G90" s="87"/>
      <c r="H90" s="87"/>
      <c r="I90" s="106"/>
      <c r="J90" s="87"/>
      <c r="K90" s="118"/>
      <c r="L90" s="87"/>
      <c r="M90" s="87"/>
      <c r="N90" s="87"/>
      <c r="O90" s="87"/>
      <c r="P90" s="87"/>
      <c r="Q90" s="87"/>
      <c r="R90" s="87"/>
      <c r="S90" s="87"/>
      <c r="T90" s="87"/>
      <c r="U90" s="87"/>
      <c r="V90" s="87"/>
      <c r="W90" s="87"/>
      <c r="X90" s="87"/>
      <c r="Y90" s="87"/>
      <c r="Z90" s="87"/>
    </row>
    <row r="91" spans="1:27" ht="15.75" hidden="1" customHeight="1" x14ac:dyDescent="0.15">
      <c r="A91" s="63"/>
      <c r="B91" s="63"/>
      <c r="C91" s="87"/>
      <c r="D91" s="87"/>
      <c r="E91" s="87"/>
      <c r="F91" s="87"/>
      <c r="G91" s="87"/>
      <c r="H91" s="87"/>
      <c r="I91" s="106"/>
      <c r="J91" s="87"/>
      <c r="K91" s="118"/>
      <c r="L91" s="87"/>
      <c r="M91" s="87"/>
      <c r="N91" s="87"/>
      <c r="O91" s="87"/>
      <c r="P91" s="87"/>
      <c r="Q91" s="87"/>
      <c r="R91" s="87"/>
      <c r="S91" s="87"/>
      <c r="T91" s="87"/>
      <c r="U91" s="87"/>
      <c r="V91" s="87"/>
      <c r="W91" s="87"/>
      <c r="X91" s="87"/>
      <c r="Y91" s="87"/>
      <c r="Z91" s="87"/>
    </row>
    <row r="92" spans="1:27" ht="15.75" hidden="1" customHeight="1" x14ac:dyDescent="0.15">
      <c r="A92" s="63"/>
      <c r="B92" s="63"/>
      <c r="C92" s="87"/>
      <c r="D92" s="87"/>
      <c r="E92" s="87"/>
      <c r="F92" s="87"/>
      <c r="G92" s="87"/>
      <c r="H92" s="87"/>
      <c r="I92" s="106"/>
      <c r="J92" s="87"/>
      <c r="K92" s="118"/>
      <c r="L92" s="87"/>
      <c r="M92" s="87"/>
      <c r="N92" s="87"/>
      <c r="O92" s="87"/>
      <c r="P92" s="87"/>
      <c r="Q92" s="87"/>
      <c r="R92" s="87"/>
      <c r="S92" s="87"/>
      <c r="T92" s="87"/>
      <c r="U92" s="87"/>
      <c r="V92" s="87"/>
      <c r="W92" s="87"/>
      <c r="X92" s="87"/>
      <c r="Y92" s="87"/>
      <c r="Z92" s="87"/>
    </row>
    <row r="93" spans="1:27" ht="15.75" hidden="1" customHeight="1" x14ac:dyDescent="0.15">
      <c r="A93" s="63"/>
      <c r="B93" s="63"/>
      <c r="C93" s="87"/>
      <c r="D93" s="87"/>
      <c r="E93" s="87"/>
      <c r="F93" s="87"/>
      <c r="G93" s="87"/>
      <c r="H93" s="87"/>
      <c r="I93" s="106"/>
      <c r="J93" s="87"/>
      <c r="K93" s="118"/>
      <c r="L93" s="87"/>
      <c r="M93" s="87"/>
      <c r="N93" s="87"/>
      <c r="O93" s="87"/>
      <c r="P93" s="87"/>
      <c r="Q93" s="87"/>
      <c r="R93" s="87"/>
      <c r="S93" s="87"/>
      <c r="T93" s="87"/>
      <c r="U93" s="87"/>
      <c r="V93" s="87"/>
      <c r="W93" s="87"/>
      <c r="X93" s="87"/>
      <c r="Y93" s="87"/>
      <c r="Z93" s="87"/>
    </row>
    <row r="94" spans="1:27" ht="15.75" hidden="1" customHeight="1" x14ac:dyDescent="0.15">
      <c r="A94" s="63"/>
      <c r="B94" s="63"/>
      <c r="C94" s="87"/>
      <c r="D94" s="87"/>
      <c r="E94" s="87"/>
      <c r="F94" s="87"/>
      <c r="G94" s="87"/>
      <c r="H94" s="87"/>
      <c r="I94" s="106"/>
      <c r="J94" s="87"/>
      <c r="K94" s="118"/>
      <c r="L94" s="87"/>
      <c r="M94" s="87"/>
      <c r="N94" s="87"/>
      <c r="O94" s="87"/>
      <c r="P94" s="87"/>
      <c r="Q94" s="87"/>
      <c r="R94" s="87"/>
      <c r="S94" s="87"/>
      <c r="T94" s="87"/>
      <c r="U94" s="87"/>
      <c r="V94" s="87"/>
      <c r="W94" s="87"/>
      <c r="X94" s="87"/>
      <c r="Y94" s="87"/>
      <c r="Z94" s="87"/>
    </row>
    <row r="95" spans="1:27" ht="15.75" hidden="1" customHeight="1" x14ac:dyDescent="0.15">
      <c r="A95" s="63"/>
      <c r="B95" s="63"/>
      <c r="C95" s="87"/>
      <c r="D95" s="87"/>
      <c r="E95" s="87"/>
      <c r="F95" s="87"/>
      <c r="G95" s="87"/>
      <c r="H95" s="87"/>
      <c r="I95" s="106"/>
      <c r="J95" s="87"/>
      <c r="K95" s="118"/>
      <c r="L95" s="87"/>
      <c r="M95" s="87"/>
      <c r="N95" s="87"/>
      <c r="O95" s="87"/>
      <c r="P95" s="87"/>
      <c r="Q95" s="87"/>
      <c r="R95" s="87"/>
      <c r="S95" s="87"/>
      <c r="T95" s="87"/>
      <c r="U95" s="87"/>
      <c r="V95" s="87"/>
      <c r="W95" s="87"/>
      <c r="X95" s="87"/>
      <c r="Y95" s="87"/>
      <c r="Z95" s="87"/>
    </row>
    <row r="96" spans="1:27" ht="15.75" hidden="1" customHeight="1" x14ac:dyDescent="0.15">
      <c r="A96" s="63"/>
      <c r="B96" s="63"/>
      <c r="C96" s="87"/>
      <c r="D96" s="87"/>
      <c r="E96" s="87"/>
      <c r="F96" s="87"/>
      <c r="G96" s="87"/>
      <c r="H96" s="87"/>
      <c r="I96" s="106"/>
      <c r="J96" s="87"/>
      <c r="K96" s="118"/>
      <c r="L96" s="87"/>
      <c r="M96" s="87"/>
      <c r="N96" s="87"/>
      <c r="O96" s="87"/>
      <c r="P96" s="87"/>
      <c r="Q96" s="87"/>
      <c r="R96" s="87"/>
      <c r="S96" s="87"/>
      <c r="T96" s="87"/>
      <c r="U96" s="87"/>
      <c r="V96" s="87"/>
      <c r="W96" s="87"/>
      <c r="X96" s="87"/>
      <c r="Y96" s="87"/>
      <c r="Z96" s="87"/>
    </row>
    <row r="97" spans="1:26" ht="15.75" hidden="1" customHeight="1" x14ac:dyDescent="0.15">
      <c r="A97" s="63"/>
      <c r="B97" s="63"/>
      <c r="C97" s="87"/>
      <c r="D97" s="87"/>
      <c r="E97" s="87"/>
      <c r="F97" s="87"/>
      <c r="G97" s="87"/>
      <c r="H97" s="87"/>
      <c r="I97" s="106"/>
      <c r="J97" s="87"/>
      <c r="K97" s="118"/>
      <c r="L97" s="87"/>
      <c r="M97" s="87"/>
      <c r="N97" s="87"/>
      <c r="O97" s="87"/>
      <c r="P97" s="87"/>
      <c r="Q97" s="87"/>
      <c r="R97" s="87"/>
      <c r="S97" s="87"/>
      <c r="T97" s="87"/>
      <c r="U97" s="87"/>
      <c r="V97" s="87"/>
      <c r="W97" s="87"/>
      <c r="X97" s="87"/>
      <c r="Y97" s="87"/>
      <c r="Z97" s="87"/>
    </row>
    <row r="98" spans="1:26" ht="15.75" hidden="1" customHeight="1" x14ac:dyDescent="0.15">
      <c r="A98" s="63"/>
      <c r="B98" s="63"/>
      <c r="C98" s="87"/>
      <c r="D98" s="87"/>
      <c r="E98" s="87"/>
      <c r="F98" s="87"/>
      <c r="G98" s="87"/>
      <c r="H98" s="87"/>
      <c r="I98" s="106"/>
      <c r="J98" s="87"/>
      <c r="K98" s="118"/>
      <c r="L98" s="87"/>
      <c r="M98" s="87"/>
      <c r="N98" s="87"/>
      <c r="O98" s="87"/>
      <c r="P98" s="87"/>
      <c r="Q98" s="87"/>
      <c r="R98" s="87"/>
      <c r="S98" s="87"/>
      <c r="T98" s="87"/>
      <c r="U98" s="87"/>
      <c r="V98" s="87"/>
      <c r="W98" s="87"/>
      <c r="X98" s="87"/>
      <c r="Y98" s="87"/>
      <c r="Z98" s="87"/>
    </row>
    <row r="99" spans="1:26" ht="15.75" hidden="1" customHeight="1" x14ac:dyDescent="0.15">
      <c r="A99" s="63"/>
      <c r="B99" s="63"/>
      <c r="C99" s="87"/>
      <c r="D99" s="87"/>
      <c r="E99" s="87"/>
      <c r="F99" s="87"/>
      <c r="G99" s="87"/>
      <c r="H99" s="87"/>
      <c r="I99" s="106"/>
      <c r="J99" s="87"/>
      <c r="K99" s="118"/>
      <c r="L99" s="87"/>
      <c r="M99" s="87"/>
      <c r="N99" s="87"/>
      <c r="O99" s="87"/>
      <c r="P99" s="87"/>
      <c r="Q99" s="87"/>
      <c r="R99" s="87"/>
      <c r="S99" s="87"/>
      <c r="T99" s="87"/>
      <c r="U99" s="87"/>
      <c r="V99" s="87"/>
      <c r="W99" s="87"/>
      <c r="X99" s="87"/>
      <c r="Y99" s="87"/>
      <c r="Z99" s="87"/>
    </row>
    <row r="100" spans="1:26" ht="15.75" hidden="1" customHeight="1" x14ac:dyDescent="0.15">
      <c r="A100" s="63"/>
      <c r="B100" s="63"/>
      <c r="C100" s="87"/>
      <c r="D100" s="87"/>
      <c r="E100" s="87"/>
      <c r="F100" s="87"/>
      <c r="G100" s="87"/>
      <c r="H100" s="87"/>
      <c r="I100" s="106"/>
      <c r="J100" s="87"/>
      <c r="K100" s="118"/>
      <c r="L100" s="87"/>
      <c r="M100" s="87"/>
      <c r="N100" s="87"/>
      <c r="O100" s="87"/>
      <c r="P100" s="87"/>
      <c r="Q100" s="87"/>
      <c r="R100" s="87"/>
      <c r="S100" s="87"/>
      <c r="T100" s="87"/>
      <c r="U100" s="87"/>
      <c r="V100" s="87"/>
      <c r="W100" s="87"/>
      <c r="X100" s="87"/>
      <c r="Y100" s="87"/>
      <c r="Z100" s="87"/>
    </row>
    <row r="101" spans="1:26" ht="15.75" hidden="1" customHeight="1" x14ac:dyDescent="0.15">
      <c r="A101" s="63"/>
      <c r="B101" s="63"/>
      <c r="C101" s="87"/>
      <c r="D101" s="87"/>
      <c r="E101" s="87"/>
      <c r="F101" s="87"/>
      <c r="G101" s="87"/>
      <c r="H101" s="87"/>
      <c r="I101" s="106"/>
      <c r="J101" s="87"/>
      <c r="K101" s="118"/>
      <c r="L101" s="87"/>
      <c r="M101" s="87"/>
      <c r="N101" s="87"/>
      <c r="O101" s="87"/>
      <c r="P101" s="87"/>
      <c r="Q101" s="87"/>
      <c r="R101" s="87"/>
      <c r="S101" s="87"/>
      <c r="T101" s="87"/>
      <c r="U101" s="87"/>
      <c r="V101" s="87"/>
      <c r="W101" s="87"/>
      <c r="X101" s="87"/>
      <c r="Y101" s="87"/>
      <c r="Z101" s="87"/>
    </row>
    <row r="102" spans="1:26" ht="15.75" hidden="1" customHeight="1" x14ac:dyDescent="0.15">
      <c r="A102" s="63"/>
      <c r="B102" s="63"/>
      <c r="C102" s="87"/>
      <c r="D102" s="87"/>
      <c r="E102" s="87"/>
      <c r="F102" s="87"/>
      <c r="G102" s="87"/>
      <c r="H102" s="87"/>
      <c r="I102" s="106"/>
      <c r="J102" s="87"/>
      <c r="K102" s="118"/>
      <c r="L102" s="87"/>
      <c r="M102" s="87"/>
      <c r="N102" s="87"/>
      <c r="O102" s="87"/>
      <c r="P102" s="87"/>
      <c r="Q102" s="87"/>
      <c r="R102" s="87"/>
      <c r="S102" s="87"/>
      <c r="T102" s="87"/>
      <c r="U102" s="87"/>
      <c r="V102" s="87"/>
      <c r="W102" s="87"/>
      <c r="X102" s="87"/>
      <c r="Y102" s="87"/>
      <c r="Z102" s="87"/>
    </row>
    <row r="103" spans="1:26" ht="15.75" hidden="1" customHeight="1" x14ac:dyDescent="0.15">
      <c r="A103" s="63"/>
      <c r="B103" s="63"/>
      <c r="C103" s="87"/>
      <c r="D103" s="87"/>
      <c r="E103" s="87"/>
      <c r="F103" s="87"/>
      <c r="G103" s="87"/>
      <c r="H103" s="87"/>
      <c r="I103" s="106"/>
      <c r="J103" s="87"/>
      <c r="K103" s="118"/>
      <c r="L103" s="87"/>
      <c r="M103" s="87"/>
      <c r="N103" s="87"/>
      <c r="O103" s="87"/>
      <c r="P103" s="87"/>
      <c r="Q103" s="87"/>
      <c r="R103" s="87"/>
      <c r="S103" s="87"/>
      <c r="T103" s="87"/>
      <c r="U103" s="87"/>
      <c r="V103" s="87"/>
      <c r="W103" s="87"/>
      <c r="X103" s="87"/>
      <c r="Y103" s="87"/>
      <c r="Z103" s="87"/>
    </row>
    <row r="104" spans="1:26" ht="15.75" hidden="1" customHeight="1" x14ac:dyDescent="0.15">
      <c r="A104" s="63"/>
      <c r="B104" s="63"/>
      <c r="C104" s="87"/>
      <c r="D104" s="87"/>
      <c r="E104" s="87"/>
      <c r="F104" s="87"/>
      <c r="G104" s="87"/>
      <c r="H104" s="87"/>
      <c r="I104" s="106"/>
      <c r="J104" s="87"/>
      <c r="K104" s="118"/>
      <c r="L104" s="87"/>
      <c r="M104" s="87"/>
      <c r="N104" s="87"/>
      <c r="O104" s="87"/>
      <c r="P104" s="87"/>
      <c r="Q104" s="87"/>
      <c r="R104" s="87"/>
      <c r="S104" s="87"/>
      <c r="T104" s="87"/>
      <c r="U104" s="87"/>
      <c r="V104" s="87"/>
      <c r="W104" s="87"/>
      <c r="X104" s="87"/>
      <c r="Y104" s="87"/>
      <c r="Z104" s="87"/>
    </row>
    <row r="105" spans="1:26" ht="15.75" hidden="1" customHeight="1" x14ac:dyDescent="0.15">
      <c r="A105" s="63"/>
      <c r="B105" s="63"/>
      <c r="C105" s="87"/>
      <c r="D105" s="87"/>
      <c r="E105" s="87"/>
      <c r="F105" s="87"/>
      <c r="G105" s="87"/>
      <c r="H105" s="87"/>
      <c r="I105" s="106"/>
      <c r="J105" s="87"/>
      <c r="K105" s="118"/>
      <c r="L105" s="87"/>
      <c r="M105" s="87"/>
      <c r="N105" s="87"/>
      <c r="O105" s="87"/>
      <c r="P105" s="87"/>
      <c r="Q105" s="87"/>
      <c r="R105" s="87"/>
      <c r="S105" s="87"/>
      <c r="T105" s="87"/>
      <c r="U105" s="87"/>
      <c r="V105" s="87"/>
      <c r="W105" s="87"/>
      <c r="X105" s="87"/>
      <c r="Y105" s="87"/>
      <c r="Z105" s="87"/>
    </row>
    <row r="106" spans="1:26" ht="15.75" hidden="1" customHeight="1" x14ac:dyDescent="0.15">
      <c r="A106" s="63"/>
      <c r="B106" s="63"/>
      <c r="C106" s="87"/>
      <c r="D106" s="87"/>
      <c r="E106" s="87"/>
      <c r="F106" s="87"/>
      <c r="G106" s="87"/>
      <c r="H106" s="87"/>
      <c r="I106" s="106"/>
      <c r="J106" s="87"/>
      <c r="K106" s="118"/>
      <c r="L106" s="87"/>
      <c r="M106" s="87"/>
      <c r="N106" s="87"/>
      <c r="O106" s="87"/>
      <c r="P106" s="87"/>
      <c r="Q106" s="87"/>
      <c r="R106" s="87"/>
      <c r="S106" s="87"/>
      <c r="T106" s="87"/>
      <c r="U106" s="87"/>
      <c r="V106" s="87"/>
      <c r="W106" s="87"/>
      <c r="X106" s="87"/>
      <c r="Y106" s="87"/>
      <c r="Z106" s="87"/>
    </row>
    <row r="107" spans="1:26" ht="15.75" hidden="1" customHeight="1" x14ac:dyDescent="0.15">
      <c r="A107" s="63"/>
      <c r="B107" s="63"/>
      <c r="C107" s="87"/>
      <c r="D107" s="87"/>
      <c r="E107" s="87"/>
      <c r="F107" s="87"/>
      <c r="G107" s="87"/>
      <c r="H107" s="87"/>
      <c r="I107" s="106"/>
      <c r="J107" s="87"/>
      <c r="K107" s="118"/>
      <c r="L107" s="87"/>
      <c r="M107" s="87"/>
      <c r="N107" s="87"/>
      <c r="O107" s="87"/>
      <c r="P107" s="87"/>
      <c r="Q107" s="87"/>
      <c r="R107" s="87"/>
      <c r="S107" s="87"/>
      <c r="T107" s="87"/>
      <c r="U107" s="87"/>
      <c r="V107" s="87"/>
      <c r="W107" s="87"/>
      <c r="X107" s="87"/>
      <c r="Y107" s="87"/>
      <c r="Z107" s="87"/>
    </row>
    <row r="108" spans="1:26" ht="20.100000000000001" customHeight="1" x14ac:dyDescent="0.15">
      <c r="A108" s="63"/>
      <c r="B108" s="63"/>
      <c r="C108" s="87"/>
      <c r="D108" s="87"/>
      <c r="E108" s="87"/>
      <c r="F108" s="87"/>
      <c r="G108" s="87"/>
      <c r="H108" s="87"/>
      <c r="I108" s="106"/>
      <c r="J108" s="87"/>
      <c r="K108" s="118"/>
      <c r="L108" s="87"/>
      <c r="M108" s="87"/>
      <c r="N108" s="87"/>
      <c r="O108" s="87"/>
      <c r="P108" s="87"/>
      <c r="Q108" s="87"/>
      <c r="R108" s="87"/>
      <c r="S108" s="87"/>
      <c r="T108" s="87"/>
      <c r="U108" s="87"/>
      <c r="V108" s="87"/>
      <c r="W108" s="87"/>
      <c r="X108" s="87"/>
      <c r="Y108" s="87"/>
      <c r="Z108" s="87"/>
    </row>
    <row r="109" spans="1:26" ht="20.100000000000001" customHeight="1" x14ac:dyDescent="0.15">
      <c r="A109" s="63"/>
      <c r="B109" s="63"/>
      <c r="C109" s="74" t="s">
        <v>110</v>
      </c>
      <c r="D109" s="75"/>
      <c r="E109" s="75"/>
      <c r="F109" s="75"/>
      <c r="G109" s="75"/>
      <c r="H109" s="76"/>
      <c r="Q109" s="119"/>
    </row>
    <row r="110" spans="1:26" ht="15" customHeight="1" x14ac:dyDescent="0.15">
      <c r="A110" s="63"/>
      <c r="B110" s="63"/>
      <c r="C110" s="120"/>
      <c r="D110" s="121"/>
      <c r="E110" s="121"/>
      <c r="F110" s="121"/>
      <c r="G110" s="121"/>
      <c r="H110" s="121"/>
      <c r="I110" s="122"/>
      <c r="J110" s="79"/>
      <c r="K110" s="122"/>
      <c r="L110" s="79"/>
      <c r="M110" s="79"/>
      <c r="N110" s="79"/>
      <c r="O110" s="79"/>
      <c r="P110" s="79"/>
      <c r="Q110" s="123"/>
      <c r="R110" s="79"/>
      <c r="S110" s="79"/>
      <c r="T110" s="79"/>
      <c r="U110" s="79"/>
      <c r="V110" s="79"/>
      <c r="W110" s="79"/>
      <c r="X110" s="79"/>
      <c r="Y110" s="79"/>
      <c r="Z110" s="80"/>
    </row>
    <row r="111" spans="1:26" ht="30" customHeight="1" x14ac:dyDescent="0.15">
      <c r="A111" s="63"/>
      <c r="B111" s="63"/>
      <c r="C111" s="120"/>
      <c r="D111" s="124" t="s">
        <v>168</v>
      </c>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86"/>
    </row>
    <row r="112" spans="1:26" ht="20.100000000000001" customHeight="1" x14ac:dyDescent="0.15">
      <c r="A112" s="63"/>
      <c r="B112" s="63"/>
      <c r="C112" s="81"/>
      <c r="D112" s="82">
        <v>1</v>
      </c>
      <c r="E112" s="58" t="s">
        <v>108</v>
      </c>
      <c r="I112" s="2"/>
      <c r="J112" s="2"/>
      <c r="K112" s="2"/>
      <c r="L112" s="2"/>
      <c r="M112" s="2"/>
      <c r="N112" s="2"/>
      <c r="O112" s="2"/>
      <c r="P112" s="2"/>
      <c r="Q112" s="13"/>
      <c r="R112" s="2"/>
      <c r="S112" s="2"/>
      <c r="T112" s="2"/>
      <c r="U112" s="2"/>
      <c r="V112" s="2"/>
      <c r="W112" s="2"/>
      <c r="X112" s="2"/>
      <c r="Y112" s="2"/>
      <c r="Z112" s="86"/>
    </row>
    <row r="113" spans="1:26" ht="20.100000000000001" customHeight="1" x14ac:dyDescent="0.15">
      <c r="A113" s="63"/>
      <c r="B113" s="63"/>
      <c r="C113" s="81"/>
      <c r="D113" s="82"/>
      <c r="E113" s="87"/>
      <c r="F113" s="87"/>
      <c r="G113" s="87"/>
      <c r="H113" s="87"/>
      <c r="I113" s="93"/>
      <c r="J113" s="89" t="s">
        <v>109</v>
      </c>
      <c r="K113" s="112"/>
      <c r="L113" s="88"/>
      <c r="M113" s="88"/>
      <c r="N113" s="88"/>
      <c r="O113" s="88"/>
      <c r="P113" s="88"/>
      <c r="Q113" s="125"/>
      <c r="R113" s="88"/>
      <c r="S113" s="88"/>
      <c r="T113" s="88"/>
      <c r="U113" s="88"/>
      <c r="V113" s="88"/>
      <c r="W113" s="88"/>
      <c r="X113" s="88"/>
      <c r="Y113" s="88"/>
      <c r="Z113" s="86"/>
    </row>
    <row r="114" spans="1:26" ht="20.100000000000001" customHeight="1" x14ac:dyDescent="0.15">
      <c r="A114" s="63">
        <f>IFERROR(IF(AND(TRIM($I114)&lt;&gt;"", NOT(OR(IFERROR(SEARCH(" ",$I114),0)&gt;0, IFERROR(SEARCH("　",$I114),0)&gt;0))),1001,0),3)</f>
        <v>0</v>
      </c>
      <c r="B114" s="63"/>
      <c r="C114" s="81"/>
      <c r="D114" s="82">
        <f>D112+1</f>
        <v>2</v>
      </c>
      <c r="E114" s="58" t="s">
        <v>155</v>
      </c>
      <c r="I114" s="2"/>
      <c r="J114" s="2"/>
      <c r="K114" s="2"/>
      <c r="L114" s="2"/>
      <c r="M114" s="2"/>
      <c r="N114" s="2"/>
      <c r="O114" s="2"/>
      <c r="P114" s="2"/>
      <c r="Q114" s="2"/>
      <c r="R114" s="2"/>
      <c r="S114" s="2"/>
      <c r="T114" s="2"/>
      <c r="U114" s="2"/>
      <c r="V114" s="2"/>
      <c r="W114" s="2"/>
      <c r="X114" s="2"/>
      <c r="Y114" s="2"/>
      <c r="Z114" s="86"/>
    </row>
    <row r="115" spans="1:26" ht="20.100000000000001" customHeight="1" x14ac:dyDescent="0.15">
      <c r="A115" s="63"/>
      <c r="B115" s="63"/>
      <c r="C115" s="81"/>
      <c r="D115" s="82"/>
      <c r="E115" s="87"/>
      <c r="F115" s="87"/>
      <c r="G115" s="87"/>
      <c r="H115" s="87"/>
      <c r="I115" s="93"/>
      <c r="J115" s="89" t="s">
        <v>147</v>
      </c>
      <c r="K115" s="89"/>
      <c r="L115" s="89"/>
      <c r="M115" s="89"/>
      <c r="N115" s="89"/>
      <c r="O115" s="89"/>
      <c r="P115" s="89"/>
      <c r="Q115" s="89"/>
      <c r="R115" s="89"/>
      <c r="S115" s="89"/>
      <c r="T115" s="89"/>
      <c r="U115" s="89"/>
      <c r="V115" s="89"/>
      <c r="W115" s="89"/>
      <c r="X115" s="89"/>
      <c r="Y115" s="89"/>
      <c r="Z115" s="86"/>
    </row>
    <row r="116" spans="1:26" ht="20.100000000000001" customHeight="1" x14ac:dyDescent="0.15">
      <c r="A116" s="63">
        <f>IFERROR(IF(AND(TRIM($I116)&lt;&gt;"", NOT(OR(IFERROR(SEARCH(" ",$I116),0)&gt;0, IFERROR(SEARCH("　",$I116),0)&gt;0))),1001,0),3)</f>
        <v>0</v>
      </c>
      <c r="B116" s="63"/>
      <c r="C116" s="81"/>
      <c r="D116" s="82">
        <f>D114+1</f>
        <v>3</v>
      </c>
      <c r="E116" s="58" t="s">
        <v>156</v>
      </c>
      <c r="I116" s="2"/>
      <c r="J116" s="2"/>
      <c r="K116" s="2"/>
      <c r="L116" s="2"/>
      <c r="M116" s="2"/>
      <c r="N116" s="2"/>
      <c r="O116" s="2"/>
      <c r="P116" s="2"/>
      <c r="Q116" s="2"/>
      <c r="R116" s="2"/>
      <c r="S116" s="2"/>
      <c r="T116" s="2"/>
      <c r="U116" s="2"/>
      <c r="V116" s="2"/>
      <c r="W116" s="2"/>
      <c r="X116" s="2"/>
      <c r="Y116" s="2"/>
      <c r="Z116" s="86"/>
    </row>
    <row r="117" spans="1:26" ht="20.100000000000001" customHeight="1" x14ac:dyDescent="0.15">
      <c r="A117" s="63"/>
      <c r="B117" s="63"/>
      <c r="C117" s="81"/>
      <c r="D117" s="87"/>
      <c r="E117" s="87"/>
      <c r="F117" s="87"/>
      <c r="G117" s="87"/>
      <c r="H117" s="87"/>
      <c r="I117" s="93"/>
      <c r="J117" s="89" t="s">
        <v>5</v>
      </c>
      <c r="K117" s="89"/>
      <c r="L117" s="89"/>
      <c r="M117" s="89"/>
      <c r="N117" s="89"/>
      <c r="O117" s="89"/>
      <c r="P117" s="89"/>
      <c r="Q117" s="89"/>
      <c r="R117" s="89"/>
      <c r="S117" s="89"/>
      <c r="T117" s="89"/>
      <c r="U117" s="89"/>
      <c r="V117" s="89"/>
      <c r="W117" s="89"/>
      <c r="X117" s="89"/>
      <c r="Y117" s="89"/>
      <c r="Z117" s="86"/>
    </row>
    <row r="118" spans="1:26" ht="20.100000000000001" customHeight="1" x14ac:dyDescent="0.15">
      <c r="A118" s="63"/>
      <c r="B118" s="63"/>
      <c r="C118" s="81"/>
      <c r="D118" s="82">
        <f>D116+1</f>
        <v>4</v>
      </c>
      <c r="E118" s="58" t="s">
        <v>0</v>
      </c>
      <c r="I118" s="32"/>
      <c r="J118" s="33"/>
      <c r="K118" s="33"/>
      <c r="L118" s="33"/>
      <c r="M118" s="33"/>
      <c r="N118" s="87"/>
      <c r="O118" s="87"/>
      <c r="P118" s="87"/>
      <c r="Q118" s="87"/>
      <c r="R118" s="87"/>
      <c r="S118" s="87"/>
      <c r="T118" s="87"/>
      <c r="U118" s="87"/>
      <c r="V118" s="87"/>
      <c r="W118" s="87"/>
      <c r="X118" s="87"/>
      <c r="Y118" s="87"/>
      <c r="Z118" s="86"/>
    </row>
    <row r="119" spans="1:26" ht="20.100000000000001" customHeight="1" x14ac:dyDescent="0.15">
      <c r="A119" s="63"/>
      <c r="B119" s="63"/>
      <c r="C119" s="81"/>
      <c r="D119" s="82"/>
      <c r="E119" s="87"/>
      <c r="F119" s="87"/>
      <c r="G119" s="87"/>
      <c r="H119" s="87"/>
      <c r="I119" s="84"/>
      <c r="J119" s="89" t="s">
        <v>179</v>
      </c>
      <c r="K119" s="88"/>
      <c r="L119" s="88"/>
      <c r="M119" s="88"/>
      <c r="N119" s="88"/>
      <c r="O119" s="88"/>
      <c r="P119" s="88"/>
      <c r="Q119" s="88"/>
      <c r="R119" s="88"/>
      <c r="S119" s="88"/>
      <c r="T119" s="88"/>
      <c r="U119" s="88"/>
      <c r="V119" s="88"/>
      <c r="W119" s="88"/>
      <c r="X119" s="88"/>
      <c r="Y119" s="88"/>
      <c r="Z119" s="86"/>
    </row>
    <row r="120" spans="1:26" ht="20.100000000000001" customHeight="1" x14ac:dyDescent="0.15">
      <c r="A120" s="63">
        <f>IFERROR(IF(AND(TRIM($I120)&lt;&gt;"", AND(OR(ISERROR(FIND("@"&amp;LEFT($I120,3)&amp;"@", 都道府県3))=FALSE, ISERROR(FIND("@"&amp;LEFT($I120,4)&amp;"@",都道府県4))=FALSE))=FALSE),1001,0),3)</f>
        <v>0</v>
      </c>
      <c r="B120" s="63"/>
      <c r="C120" s="81"/>
      <c r="D120" s="82">
        <f>D118+1</f>
        <v>5</v>
      </c>
      <c r="E120" s="58" t="s">
        <v>111</v>
      </c>
      <c r="I120" s="9"/>
      <c r="J120" s="9"/>
      <c r="K120" s="9"/>
      <c r="L120" s="9"/>
      <c r="M120" s="9"/>
      <c r="N120" s="9"/>
      <c r="O120" s="9"/>
      <c r="P120" s="9"/>
      <c r="Q120" s="10"/>
      <c r="R120" s="9"/>
      <c r="S120" s="9"/>
      <c r="T120" s="9"/>
      <c r="U120" s="9"/>
      <c r="V120" s="9"/>
      <c r="W120" s="9"/>
      <c r="X120" s="9"/>
      <c r="Y120" s="9"/>
      <c r="Z120" s="86"/>
    </row>
    <row r="121" spans="1:26" ht="20.100000000000001" customHeight="1" x14ac:dyDescent="0.15">
      <c r="A121" s="63"/>
      <c r="B121" s="63"/>
      <c r="C121" s="81"/>
      <c r="D121" s="82"/>
      <c r="E121" s="87"/>
      <c r="F121" s="87"/>
      <c r="G121" s="87"/>
      <c r="H121" s="87"/>
      <c r="I121" s="84"/>
      <c r="J121" s="89" t="s">
        <v>153</v>
      </c>
      <c r="K121" s="88"/>
      <c r="L121" s="88"/>
      <c r="M121" s="88"/>
      <c r="N121" s="88"/>
      <c r="O121" s="88"/>
      <c r="P121" s="88"/>
      <c r="Q121" s="88"/>
      <c r="R121" s="88"/>
      <c r="S121" s="88"/>
      <c r="T121" s="88"/>
      <c r="U121" s="88"/>
      <c r="V121" s="88"/>
      <c r="W121" s="88"/>
      <c r="X121" s="88"/>
      <c r="Y121" s="88"/>
      <c r="Z121" s="86"/>
    </row>
    <row r="122" spans="1:26" ht="20.100000000000001" customHeight="1" x14ac:dyDescent="0.15">
      <c r="A122" s="63">
        <f>IFERROR(IF(AND(TRIM($I122)&lt;&gt;"", NOT(AND(ISNUMBER(VALUE(SUBSTITUTE($I122,"-",""))), IFERROR(SEARCH("-",$I122),0)&gt;0))),1001,0),3)</f>
        <v>0</v>
      </c>
      <c r="B122" s="63"/>
      <c r="C122" s="81"/>
      <c r="D122" s="82">
        <f>D120+1</f>
        <v>6</v>
      </c>
      <c r="E122" s="58" t="s">
        <v>3</v>
      </c>
      <c r="I122" s="2"/>
      <c r="J122" s="2"/>
      <c r="K122" s="2"/>
      <c r="L122" s="2"/>
      <c r="M122" s="2"/>
      <c r="O122" s="94" t="s">
        <v>104</v>
      </c>
      <c r="P122" s="1"/>
      <c r="Q122" s="58" t="s">
        <v>105</v>
      </c>
      <c r="Y122" s="88"/>
      <c r="Z122" s="86"/>
    </row>
    <row r="123" spans="1:26" ht="20.100000000000001" customHeight="1" x14ac:dyDescent="0.15">
      <c r="A123" s="63"/>
      <c r="B123" s="63"/>
      <c r="C123" s="90"/>
      <c r="D123" s="87"/>
      <c r="E123" s="87"/>
      <c r="F123" s="87"/>
      <c r="G123" s="87"/>
      <c r="H123" s="87"/>
      <c r="I123" s="84"/>
      <c r="J123" s="89" t="s">
        <v>154</v>
      </c>
      <c r="K123" s="88"/>
      <c r="L123" s="88"/>
      <c r="M123" s="88"/>
      <c r="N123" s="88"/>
      <c r="O123" s="88"/>
      <c r="P123" s="88"/>
      <c r="Q123" s="88"/>
      <c r="R123" s="88"/>
      <c r="S123" s="88"/>
      <c r="T123" s="88"/>
      <c r="U123" s="88"/>
      <c r="V123" s="88"/>
      <c r="W123" s="88"/>
      <c r="X123" s="88"/>
      <c r="Y123" s="88"/>
      <c r="Z123" s="86"/>
    </row>
    <row r="124" spans="1:26" ht="20.100000000000001" customHeight="1" x14ac:dyDescent="0.15">
      <c r="A124" s="63">
        <f>IFERROR(IF(AND(TRIM($I124)&lt;&gt;"", NOT(AND(ISNUMBER(VALUE(SUBSTITUTE($I124,"-",""))), IFERROR(SEARCH("-",$I124),0)&gt;0))),1001,0),3)</f>
        <v>0</v>
      </c>
      <c r="B124" s="63"/>
      <c r="C124" s="81"/>
      <c r="D124" s="82">
        <f>D122+1</f>
        <v>7</v>
      </c>
      <c r="E124" s="58" t="s">
        <v>4</v>
      </c>
      <c r="I124" s="2"/>
      <c r="J124" s="2"/>
      <c r="K124" s="2"/>
      <c r="L124" s="2"/>
      <c r="M124" s="2"/>
      <c r="N124" s="88"/>
      <c r="O124" s="88"/>
      <c r="P124" s="88"/>
      <c r="Q124" s="88"/>
      <c r="R124" s="88"/>
      <c r="S124" s="88"/>
      <c r="T124" s="88"/>
      <c r="U124" s="88"/>
      <c r="V124" s="88"/>
      <c r="W124" s="88"/>
      <c r="X124" s="88"/>
      <c r="Y124" s="88"/>
      <c r="Z124" s="86"/>
    </row>
    <row r="125" spans="1:26" ht="20.100000000000001" customHeight="1" x14ac:dyDescent="0.15">
      <c r="A125" s="63"/>
      <c r="B125" s="63"/>
      <c r="C125" s="90"/>
      <c r="D125" s="87"/>
      <c r="E125" s="87"/>
      <c r="F125" s="87"/>
      <c r="G125" s="87"/>
      <c r="H125" s="87"/>
      <c r="I125" s="84"/>
      <c r="J125" s="89" t="s">
        <v>154</v>
      </c>
      <c r="K125" s="88"/>
      <c r="L125" s="88"/>
      <c r="M125" s="88"/>
      <c r="N125" s="88"/>
      <c r="O125" s="88"/>
      <c r="P125" s="88"/>
      <c r="Q125" s="88"/>
      <c r="R125" s="88"/>
      <c r="S125" s="88"/>
      <c r="T125" s="88"/>
      <c r="U125" s="88"/>
      <c r="V125" s="88"/>
      <c r="W125" s="88"/>
      <c r="X125" s="88"/>
      <c r="Y125" s="88"/>
      <c r="Z125" s="86"/>
    </row>
    <row r="126" spans="1:26" ht="20.100000000000001" customHeight="1" x14ac:dyDescent="0.15">
      <c r="A126" s="63">
        <f>IFERROR(IF(AND(TRIM($I126)&lt;&gt;"", NOT(IFERROR(SEARCH("@",$I126),0)&gt;0)),1001,0),3)</f>
        <v>0</v>
      </c>
      <c r="B126" s="63"/>
      <c r="C126" s="81"/>
      <c r="D126" s="82">
        <f>D124+1</f>
        <v>8</v>
      </c>
      <c r="E126" s="58" t="s">
        <v>112</v>
      </c>
      <c r="I126" s="2"/>
      <c r="J126" s="2"/>
      <c r="K126" s="2"/>
      <c r="L126" s="2"/>
      <c r="M126" s="2"/>
      <c r="N126" s="2"/>
      <c r="O126" s="2"/>
      <c r="P126" s="2"/>
      <c r="Q126" s="12"/>
      <c r="R126" s="2"/>
      <c r="S126" s="2"/>
      <c r="T126" s="2"/>
      <c r="U126" s="2"/>
      <c r="V126" s="2"/>
      <c r="W126" s="2"/>
      <c r="X126" s="2"/>
      <c r="Y126" s="2"/>
      <c r="Z126" s="86"/>
    </row>
    <row r="127" spans="1:26" ht="20.100000000000001" customHeight="1" x14ac:dyDescent="0.15">
      <c r="A127" s="63"/>
      <c r="B127" s="63"/>
      <c r="C127" s="90"/>
      <c r="D127" s="87"/>
      <c r="E127" s="87"/>
      <c r="F127" s="87"/>
      <c r="G127" s="87"/>
      <c r="H127" s="87"/>
      <c r="I127" s="84"/>
      <c r="J127" s="95" t="s">
        <v>177</v>
      </c>
      <c r="K127" s="112"/>
      <c r="L127" s="88"/>
      <c r="M127" s="88"/>
      <c r="N127" s="88"/>
      <c r="O127" s="88"/>
      <c r="P127" s="88"/>
      <c r="Q127" s="113"/>
      <c r="R127" s="88"/>
      <c r="S127" s="88"/>
      <c r="T127" s="88"/>
      <c r="U127" s="88"/>
      <c r="V127" s="88"/>
      <c r="W127" s="88"/>
      <c r="X127" s="88"/>
      <c r="Y127" s="88"/>
      <c r="Z127" s="86"/>
    </row>
    <row r="128" spans="1:26" ht="20.100000000000001" customHeight="1" x14ac:dyDescent="0.15">
      <c r="A128" s="63"/>
      <c r="B128" s="63"/>
      <c r="C128" s="101"/>
      <c r="D128" s="102"/>
      <c r="E128" s="102"/>
      <c r="F128" s="102"/>
      <c r="G128" s="102"/>
      <c r="H128" s="102"/>
      <c r="I128" s="104"/>
      <c r="J128" s="103"/>
      <c r="K128" s="104"/>
      <c r="L128" s="103"/>
      <c r="M128" s="103"/>
      <c r="N128" s="103"/>
      <c r="O128" s="103"/>
      <c r="P128" s="103"/>
      <c r="Q128" s="126"/>
      <c r="R128" s="103"/>
      <c r="S128" s="103"/>
      <c r="T128" s="103"/>
      <c r="U128" s="103"/>
      <c r="V128" s="103"/>
      <c r="W128" s="103"/>
      <c r="X128" s="103"/>
      <c r="Y128" s="103"/>
      <c r="Z128" s="105"/>
    </row>
    <row r="129" spans="1:26" ht="20.100000000000001" customHeight="1" x14ac:dyDescent="0.15">
      <c r="A129" s="63"/>
      <c r="B129" s="63"/>
      <c r="C129" s="87"/>
      <c r="D129" s="87"/>
      <c r="E129" s="87"/>
      <c r="F129" s="87"/>
      <c r="G129" s="87"/>
      <c r="H129" s="87"/>
      <c r="I129" s="107"/>
      <c r="J129" s="107"/>
      <c r="K129" s="107"/>
      <c r="L129" s="107"/>
      <c r="M129" s="107"/>
      <c r="N129" s="107"/>
      <c r="O129" s="107"/>
      <c r="P129" s="107"/>
      <c r="Q129" s="127"/>
      <c r="R129" s="107"/>
      <c r="S129" s="107"/>
      <c r="T129" s="107"/>
      <c r="U129" s="107"/>
      <c r="V129" s="107"/>
      <c r="W129" s="107"/>
      <c r="X129" s="107"/>
      <c r="Y129" s="107"/>
      <c r="Z129" s="87"/>
    </row>
    <row r="130" spans="1:26" ht="15.75" hidden="1" customHeight="1" x14ac:dyDescent="0.15">
      <c r="A130" s="63"/>
      <c r="B130" s="63"/>
      <c r="C130" s="87"/>
      <c r="D130" s="87"/>
      <c r="E130" s="87"/>
      <c r="F130" s="87"/>
      <c r="G130" s="87"/>
      <c r="H130" s="87"/>
      <c r="I130" s="107"/>
      <c r="J130" s="107"/>
      <c r="K130" s="107"/>
      <c r="L130" s="107"/>
      <c r="M130" s="107"/>
      <c r="N130" s="107"/>
      <c r="O130" s="107"/>
      <c r="P130" s="107"/>
      <c r="Q130" s="127"/>
      <c r="R130" s="107"/>
      <c r="S130" s="107"/>
      <c r="T130" s="107"/>
      <c r="U130" s="107"/>
      <c r="V130" s="107"/>
      <c r="W130" s="107"/>
      <c r="X130" s="107"/>
      <c r="Y130" s="107"/>
      <c r="Z130" s="87"/>
    </row>
    <row r="131" spans="1:26" ht="15.75" hidden="1" customHeight="1" x14ac:dyDescent="0.15">
      <c r="A131" s="63"/>
      <c r="B131" s="63"/>
      <c r="C131" s="87"/>
      <c r="D131" s="87"/>
      <c r="E131" s="87"/>
      <c r="F131" s="87"/>
      <c r="G131" s="87"/>
      <c r="H131" s="87"/>
      <c r="I131" s="107"/>
      <c r="J131" s="107"/>
      <c r="K131" s="107"/>
      <c r="L131" s="107"/>
      <c r="M131" s="107"/>
      <c r="N131" s="107"/>
      <c r="O131" s="107"/>
      <c r="P131" s="107"/>
      <c r="Q131" s="127"/>
      <c r="R131" s="107"/>
      <c r="S131" s="107"/>
      <c r="T131" s="107"/>
      <c r="U131" s="107"/>
      <c r="V131" s="107"/>
      <c r="W131" s="107"/>
      <c r="X131" s="107"/>
      <c r="Y131" s="107"/>
      <c r="Z131" s="87"/>
    </row>
    <row r="132" spans="1:26" ht="15.75" hidden="1" customHeight="1" x14ac:dyDescent="0.15">
      <c r="A132" s="63"/>
      <c r="B132" s="63"/>
      <c r="C132" s="87"/>
      <c r="D132" s="87"/>
      <c r="E132" s="87"/>
      <c r="F132" s="87"/>
      <c r="G132" s="87"/>
      <c r="H132" s="87"/>
      <c r="I132" s="107"/>
      <c r="J132" s="107"/>
      <c r="K132" s="107"/>
      <c r="L132" s="107"/>
      <c r="M132" s="107"/>
      <c r="N132" s="107"/>
      <c r="O132" s="107"/>
      <c r="P132" s="107"/>
      <c r="Q132" s="127"/>
      <c r="R132" s="107"/>
      <c r="S132" s="107"/>
      <c r="T132" s="107"/>
      <c r="U132" s="107"/>
      <c r="V132" s="107"/>
      <c r="W132" s="107"/>
      <c r="X132" s="107"/>
      <c r="Y132" s="107"/>
      <c r="Z132" s="87"/>
    </row>
    <row r="133" spans="1:26" ht="15.75" hidden="1" customHeight="1" x14ac:dyDescent="0.15">
      <c r="A133" s="63"/>
      <c r="B133" s="63"/>
      <c r="C133" s="87"/>
      <c r="D133" s="87"/>
      <c r="E133" s="87"/>
      <c r="F133" s="87"/>
      <c r="G133" s="87"/>
      <c r="H133" s="87"/>
      <c r="I133" s="107"/>
      <c r="J133" s="107"/>
      <c r="K133" s="107"/>
      <c r="L133" s="107"/>
      <c r="M133" s="107"/>
      <c r="N133" s="107"/>
      <c r="O133" s="107"/>
      <c r="P133" s="107"/>
      <c r="Q133" s="127"/>
      <c r="R133" s="107"/>
      <c r="S133" s="107"/>
      <c r="T133" s="107"/>
      <c r="U133" s="107"/>
      <c r="V133" s="107"/>
      <c r="W133" s="107"/>
      <c r="X133" s="107"/>
      <c r="Y133" s="107"/>
      <c r="Z133" s="87"/>
    </row>
    <row r="134" spans="1:26" ht="15.75" hidden="1" customHeight="1" x14ac:dyDescent="0.15">
      <c r="A134" s="63"/>
      <c r="B134" s="63"/>
      <c r="C134" s="87"/>
      <c r="D134" s="87"/>
      <c r="E134" s="87"/>
      <c r="F134" s="87"/>
      <c r="G134" s="87"/>
      <c r="H134" s="87"/>
      <c r="I134" s="107"/>
      <c r="J134" s="107"/>
      <c r="K134" s="107"/>
      <c r="L134" s="107"/>
      <c r="M134" s="107"/>
      <c r="N134" s="107"/>
      <c r="O134" s="107"/>
      <c r="P134" s="107"/>
      <c r="Q134" s="127"/>
      <c r="R134" s="107"/>
      <c r="S134" s="107"/>
      <c r="T134" s="107"/>
      <c r="U134" s="107"/>
      <c r="V134" s="107"/>
      <c r="W134" s="107"/>
      <c r="X134" s="107"/>
      <c r="Y134" s="107"/>
      <c r="Z134" s="87"/>
    </row>
    <row r="135" spans="1:26" ht="15.75" hidden="1" customHeight="1" x14ac:dyDescent="0.15">
      <c r="A135" s="63"/>
      <c r="B135" s="63"/>
      <c r="C135" s="87"/>
      <c r="D135" s="87"/>
      <c r="E135" s="87"/>
      <c r="F135" s="87"/>
      <c r="G135" s="87"/>
      <c r="H135" s="87"/>
      <c r="I135" s="107"/>
      <c r="J135" s="107"/>
      <c r="K135" s="107"/>
      <c r="L135" s="107"/>
      <c r="M135" s="107"/>
      <c r="N135" s="107"/>
      <c r="O135" s="107"/>
      <c r="P135" s="107"/>
      <c r="Q135" s="127"/>
      <c r="R135" s="107"/>
      <c r="S135" s="107"/>
      <c r="T135" s="107"/>
      <c r="U135" s="107"/>
      <c r="V135" s="107"/>
      <c r="W135" s="107"/>
      <c r="X135" s="107"/>
      <c r="Y135" s="107"/>
      <c r="Z135" s="87"/>
    </row>
    <row r="136" spans="1:26" ht="15.75" hidden="1" customHeight="1" x14ac:dyDescent="0.15">
      <c r="A136" s="63"/>
      <c r="B136" s="63"/>
      <c r="C136" s="87"/>
      <c r="D136" s="87"/>
      <c r="E136" s="87"/>
      <c r="F136" s="87"/>
      <c r="G136" s="87"/>
      <c r="H136" s="87"/>
      <c r="I136" s="107"/>
      <c r="J136" s="107"/>
      <c r="K136" s="107"/>
      <c r="L136" s="107"/>
      <c r="M136" s="107"/>
      <c r="N136" s="107"/>
      <c r="O136" s="107"/>
      <c r="P136" s="107"/>
      <c r="Q136" s="127"/>
      <c r="R136" s="107"/>
      <c r="S136" s="107"/>
      <c r="T136" s="107"/>
      <c r="U136" s="107"/>
      <c r="V136" s="107"/>
      <c r="W136" s="107"/>
      <c r="X136" s="107"/>
      <c r="Y136" s="107"/>
      <c r="Z136" s="87"/>
    </row>
    <row r="137" spans="1:26" ht="15.75" hidden="1" customHeight="1" x14ac:dyDescent="0.15">
      <c r="A137" s="63"/>
      <c r="B137" s="63"/>
      <c r="C137" s="87"/>
      <c r="D137" s="87"/>
      <c r="E137" s="87"/>
      <c r="F137" s="87"/>
      <c r="G137" s="87"/>
      <c r="H137" s="87"/>
      <c r="I137" s="107"/>
      <c r="J137" s="107"/>
      <c r="K137" s="107"/>
      <c r="L137" s="107"/>
      <c r="M137" s="107"/>
      <c r="N137" s="107"/>
      <c r="O137" s="107"/>
      <c r="P137" s="107"/>
      <c r="Q137" s="127"/>
      <c r="R137" s="107"/>
      <c r="S137" s="107"/>
      <c r="T137" s="107"/>
      <c r="U137" s="107"/>
      <c r="V137" s="107"/>
      <c r="W137" s="107"/>
      <c r="X137" s="107"/>
      <c r="Y137" s="107"/>
      <c r="Z137" s="87"/>
    </row>
    <row r="138" spans="1:26" ht="15.75" hidden="1" customHeight="1" x14ac:dyDescent="0.15">
      <c r="A138" s="63"/>
      <c r="B138" s="63"/>
      <c r="C138" s="87"/>
      <c r="D138" s="87"/>
      <c r="E138" s="87"/>
      <c r="F138" s="87"/>
      <c r="G138" s="87"/>
      <c r="H138" s="87"/>
      <c r="I138" s="107"/>
      <c r="J138" s="107"/>
      <c r="K138" s="107"/>
      <c r="L138" s="107"/>
      <c r="M138" s="107"/>
      <c r="N138" s="107"/>
      <c r="O138" s="107"/>
      <c r="P138" s="107"/>
      <c r="Q138" s="127"/>
      <c r="R138" s="107"/>
      <c r="S138" s="107"/>
      <c r="T138" s="107"/>
      <c r="U138" s="107"/>
      <c r="V138" s="107"/>
      <c r="W138" s="107"/>
      <c r="X138" s="107"/>
      <c r="Y138" s="107"/>
      <c r="Z138" s="87"/>
    </row>
    <row r="139" spans="1:26" ht="15.75" hidden="1" customHeight="1" x14ac:dyDescent="0.15">
      <c r="A139" s="63"/>
      <c r="B139" s="63"/>
      <c r="C139" s="87"/>
      <c r="D139" s="87"/>
      <c r="E139" s="87"/>
      <c r="F139" s="87"/>
      <c r="G139" s="87"/>
      <c r="H139" s="87"/>
      <c r="I139" s="107"/>
      <c r="J139" s="107"/>
      <c r="K139" s="107"/>
      <c r="L139" s="107"/>
      <c r="M139" s="107"/>
      <c r="N139" s="107"/>
      <c r="O139" s="107"/>
      <c r="P139" s="107"/>
      <c r="Q139" s="127"/>
      <c r="R139" s="107"/>
      <c r="S139" s="107"/>
      <c r="T139" s="107"/>
      <c r="U139" s="107"/>
      <c r="V139" s="107"/>
      <c r="W139" s="107"/>
      <c r="X139" s="107"/>
      <c r="Y139" s="107"/>
      <c r="Z139" s="87"/>
    </row>
    <row r="140" spans="1:26" ht="15.75" hidden="1" customHeight="1" x14ac:dyDescent="0.15">
      <c r="A140" s="63"/>
      <c r="B140" s="63"/>
      <c r="C140" s="87"/>
      <c r="D140" s="87"/>
      <c r="E140" s="87"/>
      <c r="F140" s="87"/>
      <c r="G140" s="87"/>
      <c r="H140" s="87"/>
      <c r="I140" s="107"/>
      <c r="J140" s="107"/>
      <c r="K140" s="107"/>
      <c r="L140" s="107"/>
      <c r="M140" s="107"/>
      <c r="N140" s="107"/>
      <c r="O140" s="107"/>
      <c r="P140" s="107"/>
      <c r="Q140" s="127"/>
      <c r="R140" s="107"/>
      <c r="S140" s="107"/>
      <c r="T140" s="107"/>
      <c r="U140" s="107"/>
      <c r="V140" s="107"/>
      <c r="W140" s="107"/>
      <c r="X140" s="107"/>
      <c r="Y140" s="107"/>
      <c r="Z140" s="87"/>
    </row>
    <row r="141" spans="1:26" ht="15.75" hidden="1" customHeight="1" x14ac:dyDescent="0.15">
      <c r="A141" s="63"/>
      <c r="B141" s="63"/>
      <c r="C141" s="87"/>
      <c r="D141" s="87"/>
      <c r="E141" s="87"/>
      <c r="F141" s="87"/>
      <c r="G141" s="87"/>
      <c r="H141" s="87"/>
      <c r="I141" s="107"/>
      <c r="J141" s="107"/>
      <c r="K141" s="107"/>
      <c r="L141" s="107"/>
      <c r="M141" s="107"/>
      <c r="N141" s="107"/>
      <c r="O141" s="107"/>
      <c r="P141" s="107"/>
      <c r="Q141" s="127"/>
      <c r="R141" s="107"/>
      <c r="S141" s="107"/>
      <c r="T141" s="107"/>
      <c r="U141" s="107"/>
      <c r="V141" s="107"/>
      <c r="W141" s="107"/>
      <c r="X141" s="107"/>
      <c r="Y141" s="107"/>
      <c r="Z141" s="87"/>
    </row>
    <row r="142" spans="1:26" ht="15.75" hidden="1" customHeight="1" x14ac:dyDescent="0.15">
      <c r="A142" s="63"/>
      <c r="B142" s="63"/>
      <c r="C142" s="87"/>
      <c r="D142" s="87"/>
      <c r="E142" s="87"/>
      <c r="F142" s="87"/>
      <c r="G142" s="87"/>
      <c r="H142" s="87"/>
      <c r="I142" s="107"/>
      <c r="J142" s="107"/>
      <c r="K142" s="107"/>
      <c r="L142" s="107"/>
      <c r="M142" s="107"/>
      <c r="N142" s="107"/>
      <c r="O142" s="107"/>
      <c r="P142" s="107"/>
      <c r="Q142" s="127"/>
      <c r="R142" s="107"/>
      <c r="S142" s="107"/>
      <c r="T142" s="107"/>
      <c r="U142" s="107"/>
      <c r="V142" s="107"/>
      <c r="W142" s="107"/>
      <c r="X142" s="107"/>
      <c r="Y142" s="107"/>
      <c r="Z142" s="87"/>
    </row>
    <row r="143" spans="1:26" ht="15.75" hidden="1" customHeight="1" x14ac:dyDescent="0.15">
      <c r="A143" s="63"/>
      <c r="B143" s="63"/>
      <c r="C143" s="87"/>
      <c r="D143" s="87"/>
      <c r="E143" s="87"/>
      <c r="F143" s="87"/>
      <c r="G143" s="87"/>
      <c r="H143" s="87"/>
      <c r="I143" s="107"/>
      <c r="J143" s="107"/>
      <c r="K143" s="107"/>
      <c r="L143" s="107"/>
      <c r="M143" s="107"/>
      <c r="N143" s="107"/>
      <c r="O143" s="107"/>
      <c r="P143" s="107"/>
      <c r="Q143" s="127"/>
      <c r="R143" s="107"/>
      <c r="S143" s="107"/>
      <c r="T143" s="107"/>
      <c r="U143" s="107"/>
      <c r="V143" s="107"/>
      <c r="W143" s="107"/>
      <c r="X143" s="107"/>
      <c r="Y143" s="107"/>
      <c r="Z143" s="87"/>
    </row>
    <row r="144" spans="1:26" ht="15.75" hidden="1" customHeight="1" x14ac:dyDescent="0.15">
      <c r="A144" s="63"/>
      <c r="B144" s="63"/>
      <c r="C144" s="87"/>
      <c r="D144" s="87"/>
      <c r="E144" s="87"/>
      <c r="F144" s="87"/>
      <c r="G144" s="87"/>
      <c r="H144" s="87"/>
      <c r="I144" s="107"/>
      <c r="J144" s="107"/>
      <c r="K144" s="107"/>
      <c r="L144" s="107"/>
      <c r="M144" s="107"/>
      <c r="N144" s="107"/>
      <c r="O144" s="107"/>
      <c r="P144" s="107"/>
      <c r="Q144" s="127"/>
      <c r="R144" s="107"/>
      <c r="S144" s="107"/>
      <c r="T144" s="107"/>
      <c r="U144" s="107"/>
      <c r="V144" s="107"/>
      <c r="W144" s="107"/>
      <c r="X144" s="107"/>
      <c r="Y144" s="107"/>
      <c r="Z144" s="87"/>
    </row>
    <row r="145" spans="1:26" ht="15.75" hidden="1" customHeight="1" x14ac:dyDescent="0.15">
      <c r="A145" s="63"/>
      <c r="B145" s="63"/>
      <c r="C145" s="87"/>
      <c r="D145" s="87"/>
      <c r="E145" s="87"/>
      <c r="F145" s="87"/>
      <c r="G145" s="87"/>
      <c r="H145" s="87"/>
      <c r="I145" s="107"/>
      <c r="J145" s="107"/>
      <c r="K145" s="107"/>
      <c r="L145" s="107"/>
      <c r="M145" s="107"/>
      <c r="N145" s="107"/>
      <c r="O145" s="107"/>
      <c r="P145" s="107"/>
      <c r="Q145" s="127"/>
      <c r="R145" s="107"/>
      <c r="S145" s="107"/>
      <c r="T145" s="107"/>
      <c r="U145" s="107"/>
      <c r="V145" s="107"/>
      <c r="W145" s="107"/>
      <c r="X145" s="107"/>
      <c r="Y145" s="107"/>
      <c r="Z145" s="87"/>
    </row>
    <row r="146" spans="1:26" ht="15.75" hidden="1" customHeight="1" x14ac:dyDescent="0.15">
      <c r="A146" s="63"/>
      <c r="B146" s="63"/>
      <c r="C146" s="87"/>
      <c r="D146" s="87"/>
      <c r="E146" s="87"/>
      <c r="F146" s="87"/>
      <c r="G146" s="87"/>
      <c r="H146" s="87"/>
      <c r="I146" s="107"/>
      <c r="J146" s="107"/>
      <c r="K146" s="107"/>
      <c r="L146" s="107"/>
      <c r="M146" s="107"/>
      <c r="N146" s="107"/>
      <c r="O146" s="107"/>
      <c r="P146" s="107"/>
      <c r="Q146" s="127"/>
      <c r="R146" s="107"/>
      <c r="S146" s="107"/>
      <c r="T146" s="107"/>
      <c r="U146" s="107"/>
      <c r="V146" s="107"/>
      <c r="W146" s="107"/>
      <c r="X146" s="107"/>
      <c r="Y146" s="107"/>
      <c r="Z146" s="87"/>
    </row>
    <row r="147" spans="1:26" ht="15.75" hidden="1" customHeight="1" x14ac:dyDescent="0.15">
      <c r="A147" s="63"/>
      <c r="B147" s="63"/>
      <c r="C147" s="87"/>
      <c r="D147" s="87"/>
      <c r="E147" s="87"/>
      <c r="F147" s="87"/>
      <c r="G147" s="87"/>
      <c r="H147" s="87"/>
      <c r="I147" s="107"/>
      <c r="J147" s="107"/>
      <c r="K147" s="107"/>
      <c r="L147" s="107"/>
      <c r="M147" s="107"/>
      <c r="N147" s="107"/>
      <c r="O147" s="107"/>
      <c r="P147" s="107"/>
      <c r="Q147" s="127"/>
      <c r="R147" s="107"/>
      <c r="S147" s="107"/>
      <c r="T147" s="107"/>
      <c r="U147" s="107"/>
      <c r="V147" s="107"/>
      <c r="W147" s="107"/>
      <c r="X147" s="107"/>
      <c r="Y147" s="107"/>
      <c r="Z147" s="87"/>
    </row>
    <row r="148" spans="1:26" ht="15.75" hidden="1" customHeight="1" x14ac:dyDescent="0.15">
      <c r="A148" s="63"/>
      <c r="B148" s="63"/>
      <c r="C148" s="87"/>
      <c r="D148" s="87"/>
      <c r="E148" s="87"/>
      <c r="F148" s="87"/>
      <c r="G148" s="87"/>
      <c r="H148" s="87"/>
      <c r="I148" s="107"/>
      <c r="J148" s="107"/>
      <c r="K148" s="107"/>
      <c r="L148" s="107"/>
      <c r="M148" s="107"/>
      <c r="N148" s="107"/>
      <c r="O148" s="107"/>
      <c r="P148" s="107"/>
      <c r="Q148" s="127"/>
      <c r="R148" s="107"/>
      <c r="S148" s="107"/>
      <c r="T148" s="107"/>
      <c r="U148" s="107"/>
      <c r="V148" s="107"/>
      <c r="W148" s="107"/>
      <c r="X148" s="107"/>
      <c r="Y148" s="107"/>
      <c r="Z148" s="87"/>
    </row>
    <row r="149" spans="1:26" ht="20.100000000000001" customHeight="1" x14ac:dyDescent="0.15">
      <c r="A149" s="63"/>
      <c r="B149" s="63"/>
      <c r="C149" s="87"/>
      <c r="D149" s="87"/>
      <c r="E149" s="87"/>
      <c r="F149" s="87"/>
      <c r="G149" s="87"/>
      <c r="H149" s="87"/>
      <c r="I149" s="107"/>
      <c r="J149" s="87"/>
      <c r="K149" s="87"/>
      <c r="L149" s="87"/>
      <c r="M149" s="87"/>
      <c r="N149" s="87"/>
      <c r="O149" s="87"/>
      <c r="P149" s="87"/>
      <c r="Q149" s="128"/>
      <c r="R149" s="87"/>
      <c r="S149" s="87"/>
      <c r="T149" s="87"/>
      <c r="U149" s="87"/>
      <c r="V149" s="87"/>
      <c r="W149" s="87"/>
      <c r="X149" s="87"/>
      <c r="Y149" s="87"/>
      <c r="Z149" s="87"/>
    </row>
    <row r="150" spans="1:26" ht="20.100000000000001" customHeight="1" x14ac:dyDescent="0.15">
      <c r="A150" s="63"/>
      <c r="B150" s="63"/>
      <c r="C150" s="74" t="s">
        <v>143</v>
      </c>
      <c r="D150" s="75"/>
      <c r="E150" s="75"/>
      <c r="F150" s="75"/>
      <c r="G150" s="75"/>
      <c r="H150" s="76"/>
      <c r="I150" s="108"/>
      <c r="K150" s="108"/>
    </row>
    <row r="151" spans="1:26" ht="20.100000000000001" customHeight="1" x14ac:dyDescent="0.15">
      <c r="A151" s="63"/>
      <c r="B151" s="63"/>
      <c r="C151" s="77"/>
      <c r="D151" s="78"/>
      <c r="E151" s="78"/>
      <c r="F151" s="78"/>
      <c r="G151" s="78"/>
      <c r="H151" s="78"/>
      <c r="I151" s="79"/>
      <c r="J151" s="79"/>
      <c r="K151" s="79"/>
      <c r="L151" s="79"/>
      <c r="M151" s="79"/>
      <c r="N151" s="79"/>
      <c r="O151" s="79"/>
      <c r="P151" s="79"/>
      <c r="Q151" s="79"/>
      <c r="R151" s="79"/>
      <c r="S151" s="79"/>
      <c r="T151" s="79"/>
      <c r="U151" s="79"/>
      <c r="V151" s="79"/>
      <c r="W151" s="79"/>
      <c r="X151" s="79"/>
      <c r="Y151" s="79"/>
      <c r="Z151" s="80"/>
    </row>
    <row r="152" spans="1:26" ht="20.100000000000001" customHeight="1" x14ac:dyDescent="0.15">
      <c r="A152" s="63"/>
      <c r="B152" s="63"/>
      <c r="C152" s="77"/>
      <c r="D152" s="129" t="s">
        <v>70</v>
      </c>
      <c r="E152" s="109"/>
      <c r="F152" s="109"/>
      <c r="G152" s="109"/>
      <c r="H152" s="109"/>
      <c r="I152" s="109"/>
      <c r="J152" s="109"/>
      <c r="K152" s="109"/>
      <c r="L152" s="109"/>
      <c r="M152" s="109"/>
      <c r="N152" s="109"/>
      <c r="O152" s="109"/>
      <c r="P152" s="109"/>
      <c r="Q152" s="109"/>
      <c r="R152" s="109"/>
      <c r="S152" s="109"/>
      <c r="T152" s="109"/>
      <c r="U152" s="109"/>
      <c r="V152" s="109"/>
      <c r="W152" s="109"/>
      <c r="X152" s="88"/>
      <c r="Y152" s="87"/>
      <c r="Z152" s="86"/>
    </row>
    <row r="153" spans="1:26" ht="20.100000000000001" customHeight="1" x14ac:dyDescent="0.15">
      <c r="A153" s="63">
        <f>IFERROR(IF(AND($I153&lt;&gt;"しない", $I153&lt;&gt;"する"),1001,0),3)</f>
        <v>0</v>
      </c>
      <c r="B153" s="63"/>
      <c r="C153" s="81"/>
      <c r="D153" s="82">
        <v>1</v>
      </c>
      <c r="E153" s="87" t="s">
        <v>71</v>
      </c>
      <c r="F153" s="87"/>
      <c r="G153" s="87"/>
      <c r="H153" s="87"/>
      <c r="I153" s="2" t="s">
        <v>181</v>
      </c>
      <c r="J153" s="11"/>
      <c r="K153" s="11"/>
      <c r="L153" s="11"/>
      <c r="M153" s="11"/>
      <c r="N153" s="87"/>
      <c r="O153" s="87"/>
      <c r="P153" s="87"/>
      <c r="Q153" s="87"/>
      <c r="R153" s="87"/>
      <c r="S153" s="87"/>
      <c r="T153" s="87"/>
      <c r="U153" s="87"/>
      <c r="Z153" s="130"/>
    </row>
    <row r="154" spans="1:26" ht="20.100000000000001" customHeight="1" x14ac:dyDescent="0.15">
      <c r="A154" s="63"/>
      <c r="B154" s="63"/>
      <c r="C154" s="90"/>
      <c r="D154" s="87"/>
      <c r="E154" s="87"/>
      <c r="F154" s="87"/>
      <c r="G154" s="87"/>
      <c r="H154" s="87"/>
      <c r="I154" s="131"/>
      <c r="J154" s="89" t="s">
        <v>72</v>
      </c>
      <c r="K154" s="89"/>
      <c r="L154" s="89"/>
      <c r="M154" s="89"/>
      <c r="N154" s="89"/>
      <c r="O154" s="89"/>
      <c r="P154" s="89"/>
      <c r="Q154" s="89"/>
      <c r="R154" s="89"/>
      <c r="S154" s="89"/>
      <c r="T154" s="89"/>
      <c r="U154" s="87"/>
      <c r="Z154" s="130"/>
    </row>
    <row r="155" spans="1:26" ht="20.100000000000001" customHeight="1" x14ac:dyDescent="0.15">
      <c r="A155" s="63">
        <f>IFERROR(IF(AND($I153="する",OR(TRIM($I155)="", NOT(OR(IFERROR(SEARCH(" ",$I155),0)&gt;0, IFERROR(SEARCH("　",$I155),0)&gt;0)))),1001,0),3)</f>
        <v>0</v>
      </c>
      <c r="B155" s="63"/>
      <c r="C155" s="81"/>
      <c r="D155" s="82">
        <v>2</v>
      </c>
      <c r="E155" s="58" t="s">
        <v>155</v>
      </c>
      <c r="I155" s="2"/>
      <c r="J155" s="2"/>
      <c r="K155" s="2"/>
      <c r="L155" s="2"/>
      <c r="M155" s="2"/>
      <c r="N155" s="2"/>
      <c r="O155" s="2"/>
      <c r="P155" s="2"/>
      <c r="Q155" s="2"/>
      <c r="R155" s="2"/>
      <c r="S155" s="2"/>
      <c r="T155" s="2"/>
      <c r="U155" s="2"/>
      <c r="V155" s="2"/>
      <c r="W155" s="2"/>
      <c r="X155" s="2"/>
      <c r="Y155" s="2"/>
      <c r="Z155" s="86"/>
    </row>
    <row r="156" spans="1:26" ht="20.100000000000001" customHeight="1" x14ac:dyDescent="0.15">
      <c r="A156" s="63"/>
      <c r="B156" s="63"/>
      <c r="C156" s="81"/>
      <c r="D156" s="82"/>
      <c r="E156" s="87"/>
      <c r="F156" s="87"/>
      <c r="G156" s="87"/>
      <c r="H156" s="87"/>
      <c r="I156" s="93"/>
      <c r="J156" s="89" t="s">
        <v>147</v>
      </c>
      <c r="K156" s="89"/>
      <c r="L156" s="89"/>
      <c r="M156" s="89"/>
      <c r="N156" s="89"/>
      <c r="O156" s="89"/>
      <c r="P156" s="89"/>
      <c r="Q156" s="89"/>
      <c r="R156" s="89"/>
      <c r="S156" s="89"/>
      <c r="T156" s="89"/>
      <c r="U156" s="89"/>
      <c r="V156" s="89"/>
      <c r="W156" s="89"/>
      <c r="X156" s="89"/>
      <c r="Y156" s="89"/>
      <c r="Z156" s="86"/>
    </row>
    <row r="157" spans="1:26" ht="20.100000000000001" customHeight="1" x14ac:dyDescent="0.15">
      <c r="A157" s="63">
        <f>IFERROR(IF(AND($I153="する",OR(TRIM($I157)="", NOT(OR(IFERROR(SEARCH(" ",$I157),0)&gt;0, IFERROR(SEARCH("　",$I157),0)&gt;0)))),1001,0),3)</f>
        <v>0</v>
      </c>
      <c r="B157" s="63"/>
      <c r="C157" s="81"/>
      <c r="D157" s="82">
        <v>3</v>
      </c>
      <c r="E157" s="58" t="s">
        <v>156</v>
      </c>
      <c r="I157" s="2"/>
      <c r="J157" s="2"/>
      <c r="K157" s="2"/>
      <c r="L157" s="2"/>
      <c r="M157" s="2"/>
      <c r="N157" s="2"/>
      <c r="O157" s="2"/>
      <c r="P157" s="2"/>
      <c r="Q157" s="2"/>
      <c r="R157" s="2"/>
      <c r="S157" s="2"/>
      <c r="T157" s="2"/>
      <c r="U157" s="2"/>
      <c r="V157" s="2"/>
      <c r="W157" s="2"/>
      <c r="X157" s="2"/>
      <c r="Y157" s="2"/>
      <c r="Z157" s="86"/>
    </row>
    <row r="158" spans="1:26" ht="20.100000000000001" customHeight="1" x14ac:dyDescent="0.15">
      <c r="A158" s="63"/>
      <c r="B158" s="63"/>
      <c r="C158" s="90"/>
      <c r="D158" s="87"/>
      <c r="E158" s="87"/>
      <c r="F158" s="87"/>
      <c r="G158" s="87"/>
      <c r="H158" s="87"/>
      <c r="I158" s="93"/>
      <c r="J158" s="89" t="s">
        <v>5</v>
      </c>
      <c r="K158" s="89"/>
      <c r="L158" s="89"/>
      <c r="M158" s="89"/>
      <c r="N158" s="89"/>
      <c r="O158" s="89"/>
      <c r="P158" s="89"/>
      <c r="Q158" s="89"/>
      <c r="R158" s="89"/>
      <c r="S158" s="89"/>
      <c r="T158" s="89"/>
      <c r="U158" s="89"/>
      <c r="V158" s="89"/>
      <c r="W158" s="89"/>
      <c r="X158" s="89"/>
      <c r="Y158" s="89"/>
      <c r="Z158" s="86"/>
    </row>
    <row r="159" spans="1:26" ht="20.100000000000001" customHeight="1" x14ac:dyDescent="0.15">
      <c r="A159" s="63">
        <f>IFERROR(IF(AND($I153="する",OR(TRIM($I159)="", LEN($I159)&lt;&gt;8, NOT(ISNUMBER(VALUE($I159))), IFERROR(SEARCH("-", $I159),0)&gt;0)),1001,0),3)</f>
        <v>0</v>
      </c>
      <c r="B159" s="63"/>
      <c r="C159" s="81"/>
      <c r="D159" s="82">
        <v>4</v>
      </c>
      <c r="E159" s="58" t="s">
        <v>102</v>
      </c>
      <c r="I159" s="2"/>
      <c r="J159" s="2"/>
      <c r="K159" s="2"/>
      <c r="L159" s="2"/>
      <c r="M159" s="2"/>
      <c r="N159" s="87"/>
      <c r="O159" s="87"/>
      <c r="P159" s="87"/>
      <c r="Q159" s="87"/>
      <c r="R159" s="87"/>
      <c r="S159" s="87"/>
      <c r="T159" s="87"/>
      <c r="U159" s="87"/>
      <c r="V159" s="87"/>
      <c r="W159" s="87"/>
      <c r="X159" s="87"/>
      <c r="Y159" s="87"/>
      <c r="Z159" s="86"/>
    </row>
    <row r="160" spans="1:26" ht="20.100000000000001" customHeight="1" x14ac:dyDescent="0.15">
      <c r="A160" s="63"/>
      <c r="B160" s="63"/>
      <c r="C160" s="90"/>
      <c r="D160" s="87"/>
      <c r="E160" s="87"/>
      <c r="F160" s="87"/>
      <c r="G160" s="87"/>
      <c r="H160" s="87"/>
      <c r="I160" s="84"/>
      <c r="J160" s="89" t="s">
        <v>167</v>
      </c>
      <c r="K160" s="88"/>
      <c r="L160" s="88"/>
      <c r="M160" s="88"/>
      <c r="N160" s="88"/>
      <c r="O160" s="88"/>
      <c r="P160" s="88"/>
      <c r="Q160" s="88"/>
      <c r="R160" s="88"/>
      <c r="S160" s="88"/>
      <c r="T160" s="88"/>
      <c r="U160" s="88"/>
      <c r="V160" s="88"/>
      <c r="W160" s="88"/>
      <c r="X160" s="88"/>
      <c r="Y160" s="88"/>
      <c r="Z160" s="86"/>
    </row>
    <row r="161" spans="1:27" ht="20.100000000000001" customHeight="1" x14ac:dyDescent="0.15">
      <c r="A161" s="63">
        <f>IFERROR(IF(AND($I153="する",TRIM($I161)=""),1001,0),3)</f>
        <v>0</v>
      </c>
      <c r="B161" s="63"/>
      <c r="C161" s="81"/>
      <c r="D161" s="82">
        <v>5</v>
      </c>
      <c r="E161" s="58" t="s">
        <v>0</v>
      </c>
      <c r="I161" s="32"/>
      <c r="J161" s="33"/>
      <c r="K161" s="33"/>
      <c r="L161" s="33"/>
      <c r="M161" s="33"/>
      <c r="N161" s="87"/>
      <c r="O161" s="87"/>
      <c r="P161" s="87"/>
      <c r="Q161" s="87"/>
      <c r="R161" s="87"/>
      <c r="S161" s="87"/>
      <c r="T161" s="87"/>
      <c r="U161" s="87"/>
      <c r="V161" s="87"/>
      <c r="W161" s="87"/>
      <c r="X161" s="87"/>
      <c r="Y161" s="87"/>
      <c r="Z161" s="86"/>
    </row>
    <row r="162" spans="1:27" ht="20.100000000000001" customHeight="1" x14ac:dyDescent="0.15">
      <c r="A162" s="63"/>
      <c r="B162" s="63"/>
      <c r="C162" s="81"/>
      <c r="D162" s="82"/>
      <c r="E162" s="87"/>
      <c r="F162" s="87"/>
      <c r="G162" s="87"/>
      <c r="H162" s="87"/>
      <c r="I162" s="84"/>
      <c r="J162" s="89" t="s">
        <v>178</v>
      </c>
      <c r="K162" s="88"/>
      <c r="L162" s="88"/>
      <c r="M162" s="88"/>
      <c r="N162" s="88"/>
      <c r="O162" s="88"/>
      <c r="P162" s="88"/>
      <c r="Q162" s="88"/>
      <c r="R162" s="88"/>
      <c r="S162" s="88"/>
      <c r="T162" s="88"/>
      <c r="U162" s="88"/>
      <c r="V162" s="88"/>
      <c r="W162" s="88"/>
      <c r="X162" s="88"/>
      <c r="Y162" s="88"/>
      <c r="Z162" s="86"/>
    </row>
    <row r="163" spans="1:27" ht="20.100000000000001" customHeight="1" x14ac:dyDescent="0.15">
      <c r="A163" s="63">
        <f>IFERROR(IF(AND($I153="する",AND($I163&lt;&gt;"", OR(ISERROR(FIND("@"&amp;LEFT($I163,3)&amp;"@", 都道府県3))=FALSE, ISERROR(FIND("@"&amp;LEFT($I163,4)&amp;"@",都道府県4))=FALSE))=FALSE),1001,0),3)</f>
        <v>0</v>
      </c>
      <c r="B163" s="63"/>
      <c r="C163" s="81"/>
      <c r="D163" s="82">
        <v>6</v>
      </c>
      <c r="E163" s="58" t="s">
        <v>111</v>
      </c>
      <c r="I163" s="9"/>
      <c r="J163" s="9"/>
      <c r="K163" s="9"/>
      <c r="L163" s="9"/>
      <c r="M163" s="9"/>
      <c r="N163" s="9"/>
      <c r="O163" s="9"/>
      <c r="P163" s="9"/>
      <c r="Q163" s="10"/>
      <c r="R163" s="9"/>
      <c r="S163" s="9"/>
      <c r="T163" s="9"/>
      <c r="U163" s="9"/>
      <c r="V163" s="9"/>
      <c r="W163" s="9"/>
      <c r="X163" s="9"/>
      <c r="Y163" s="9"/>
      <c r="Z163" s="86"/>
    </row>
    <row r="164" spans="1:27" ht="20.100000000000001" customHeight="1" x14ac:dyDescent="0.15">
      <c r="A164" s="63"/>
      <c r="B164" s="63"/>
      <c r="C164" s="81"/>
      <c r="D164" s="82"/>
      <c r="E164" s="87"/>
      <c r="F164" s="87"/>
      <c r="G164" s="87"/>
      <c r="H164" s="87"/>
      <c r="I164" s="84"/>
      <c r="J164" s="89" t="s">
        <v>9</v>
      </c>
      <c r="K164" s="88"/>
      <c r="L164" s="88"/>
      <c r="M164" s="88"/>
      <c r="N164" s="88"/>
      <c r="O164" s="88"/>
      <c r="P164" s="88"/>
      <c r="Q164" s="88"/>
      <c r="R164" s="88"/>
      <c r="S164" s="88"/>
      <c r="T164" s="88"/>
      <c r="U164" s="88"/>
      <c r="V164" s="88"/>
      <c r="W164" s="88"/>
      <c r="X164" s="88"/>
      <c r="Y164" s="88"/>
      <c r="Z164" s="86"/>
    </row>
    <row r="165" spans="1:27" ht="20.100000000000001" customHeight="1" x14ac:dyDescent="0.15">
      <c r="A165" s="63">
        <f>IFERROR(IF(AND($I153="する",NOT(AND(TRIM($I165)&lt;&gt;"",ISNUMBER(VALUE(SUBSTITUTE($I165,"-",""))),IFERROR(SEARCH("-",$I165),0)&gt;0))),1001,0),3)</f>
        <v>0</v>
      </c>
      <c r="B165" s="63"/>
      <c r="C165" s="81"/>
      <c r="D165" s="82">
        <v>7</v>
      </c>
      <c r="E165" s="58" t="s">
        <v>3</v>
      </c>
      <c r="I165" s="2"/>
      <c r="J165" s="2"/>
      <c r="K165" s="2"/>
      <c r="L165" s="2"/>
      <c r="M165" s="2"/>
      <c r="Y165" s="88"/>
      <c r="Z165" s="86"/>
    </row>
    <row r="166" spans="1:27" ht="20.100000000000001" customHeight="1" x14ac:dyDescent="0.15">
      <c r="A166" s="63"/>
      <c r="B166" s="63"/>
      <c r="C166" s="90"/>
      <c r="D166" s="87"/>
      <c r="E166" s="87"/>
      <c r="F166" s="87"/>
      <c r="G166" s="87"/>
      <c r="H166" s="87"/>
      <c r="I166" s="84"/>
      <c r="J166" s="89" t="s">
        <v>148</v>
      </c>
      <c r="K166" s="88"/>
      <c r="L166" s="88"/>
      <c r="M166" s="88"/>
      <c r="N166" s="88"/>
      <c r="O166" s="88"/>
      <c r="P166" s="88"/>
      <c r="Q166" s="88"/>
      <c r="R166" s="88"/>
      <c r="S166" s="88"/>
      <c r="T166" s="88"/>
      <c r="U166" s="88"/>
      <c r="V166" s="88"/>
      <c r="W166" s="88"/>
      <c r="X166" s="88"/>
      <c r="Y166" s="88"/>
      <c r="Z166" s="86"/>
    </row>
    <row r="167" spans="1:27" ht="20.100000000000001" customHeight="1" x14ac:dyDescent="0.15">
      <c r="A167" s="63">
        <f>IFERROR(IF(AND($I153="する",AND(TRIM($I167)&lt;&gt;"",NOT(AND(ISNUMBER(VALUE(SUBSTITUTE($I167,"-",""))),IFERROR(SEARCH("-",$I167),0)&gt;0)))),1001,0),3)</f>
        <v>0</v>
      </c>
      <c r="B167" s="63"/>
      <c r="C167" s="81"/>
      <c r="D167" s="82">
        <v>8</v>
      </c>
      <c r="E167" s="58" t="s">
        <v>4</v>
      </c>
      <c r="I167" s="2"/>
      <c r="J167" s="2"/>
      <c r="K167" s="2"/>
      <c r="L167" s="2"/>
      <c r="M167" s="2"/>
      <c r="N167" s="88"/>
      <c r="O167" s="88"/>
      <c r="P167" s="88"/>
      <c r="Q167" s="88"/>
      <c r="R167" s="88"/>
      <c r="S167" s="88"/>
      <c r="T167" s="88"/>
      <c r="U167" s="88"/>
      <c r="V167" s="88"/>
      <c r="W167" s="88"/>
      <c r="X167" s="88"/>
      <c r="Y167" s="88"/>
      <c r="Z167" s="86"/>
    </row>
    <row r="168" spans="1:27" ht="20.100000000000001" customHeight="1" x14ac:dyDescent="0.15">
      <c r="A168" s="63"/>
      <c r="B168" s="63"/>
      <c r="C168" s="90"/>
      <c r="D168" s="87"/>
      <c r="E168" s="87"/>
      <c r="F168" s="87"/>
      <c r="G168" s="87"/>
      <c r="H168" s="87"/>
      <c r="I168" s="84"/>
      <c r="J168" s="89" t="s">
        <v>148</v>
      </c>
      <c r="K168" s="88"/>
      <c r="L168" s="88"/>
      <c r="M168" s="88"/>
      <c r="N168" s="88"/>
      <c r="O168" s="88"/>
      <c r="P168" s="88"/>
      <c r="Q168" s="88"/>
      <c r="R168" s="88"/>
      <c r="S168" s="88"/>
      <c r="T168" s="88"/>
      <c r="U168" s="88"/>
      <c r="V168" s="88"/>
      <c r="W168" s="88"/>
      <c r="X168" s="88"/>
      <c r="Y168" s="88"/>
      <c r="Z168" s="86"/>
    </row>
    <row r="169" spans="1:27" ht="20.100000000000001" customHeight="1" x14ac:dyDescent="0.15">
      <c r="A169" s="63">
        <f>IFERROR(IF(AND($I153="する",AND(TRIM($I169)&lt;&gt;"", NOT(IFERROR(SEARCH("@",$I169),0)&gt;0))),1001,0),3)</f>
        <v>0</v>
      </c>
      <c r="B169" s="63"/>
      <c r="C169" s="81"/>
      <c r="D169" s="82">
        <v>9</v>
      </c>
      <c r="E169" s="58" t="s">
        <v>112</v>
      </c>
      <c r="I169" s="2"/>
      <c r="J169" s="2"/>
      <c r="K169" s="2"/>
      <c r="L169" s="2"/>
      <c r="M169" s="2"/>
      <c r="N169" s="2"/>
      <c r="O169" s="2"/>
      <c r="P169" s="2"/>
      <c r="Q169" s="12"/>
      <c r="R169" s="2"/>
      <c r="S169" s="2"/>
      <c r="T169" s="2"/>
      <c r="U169" s="2"/>
      <c r="V169" s="2"/>
      <c r="W169" s="2"/>
      <c r="X169" s="2"/>
      <c r="Y169" s="2"/>
      <c r="Z169" s="86"/>
    </row>
    <row r="170" spans="1:27" ht="20.100000000000001" customHeight="1" x14ac:dyDescent="0.15">
      <c r="A170" s="63"/>
      <c r="B170" s="63"/>
      <c r="C170" s="90"/>
      <c r="D170" s="87"/>
      <c r="E170" s="87"/>
      <c r="F170" s="87"/>
      <c r="G170" s="87"/>
      <c r="H170" s="87"/>
      <c r="I170" s="84"/>
      <c r="J170" s="95" t="s">
        <v>176</v>
      </c>
      <c r="K170" s="112"/>
      <c r="L170" s="88"/>
      <c r="M170" s="88"/>
      <c r="N170" s="88"/>
      <c r="O170" s="88"/>
      <c r="P170" s="88"/>
      <c r="Q170" s="113"/>
      <c r="R170" s="88"/>
      <c r="S170" s="88"/>
      <c r="T170" s="88"/>
      <c r="U170" s="88"/>
      <c r="V170" s="88"/>
      <c r="W170" s="88"/>
      <c r="X170" s="88"/>
      <c r="Y170" s="88"/>
      <c r="Z170" s="86"/>
    </row>
    <row r="171" spans="1:27" ht="20.100000000000001" customHeight="1" x14ac:dyDescent="0.15">
      <c r="A171" s="63"/>
      <c r="B171" s="63"/>
      <c r="C171" s="101"/>
      <c r="D171" s="102"/>
      <c r="E171" s="102"/>
      <c r="F171" s="102"/>
      <c r="G171" s="102"/>
      <c r="H171" s="102"/>
      <c r="I171" s="103"/>
      <c r="J171" s="103"/>
      <c r="K171" s="104"/>
      <c r="L171" s="103"/>
      <c r="M171" s="103"/>
      <c r="N171" s="103"/>
      <c r="O171" s="103"/>
      <c r="P171" s="103"/>
      <c r="Q171" s="103"/>
      <c r="R171" s="103"/>
      <c r="S171" s="103"/>
      <c r="T171" s="103"/>
      <c r="U171" s="103"/>
      <c r="V171" s="103"/>
      <c r="W171" s="103"/>
      <c r="X171" s="103"/>
      <c r="Y171" s="132"/>
      <c r="Z171" s="105"/>
      <c r="AA171" s="119"/>
    </row>
    <row r="172" spans="1:27" ht="20.100000000000001" customHeight="1" x14ac:dyDescent="0.15">
      <c r="A172" s="63"/>
      <c r="B172" s="63"/>
      <c r="C172" s="87"/>
      <c r="D172" s="87"/>
      <c r="E172" s="87"/>
      <c r="F172" s="87"/>
      <c r="G172" s="87"/>
      <c r="H172" s="87"/>
      <c r="I172" s="107"/>
      <c r="J172" s="107"/>
      <c r="K172" s="107"/>
      <c r="L172" s="107"/>
      <c r="M172" s="107"/>
      <c r="N172" s="107"/>
      <c r="O172" s="107"/>
      <c r="P172" s="107"/>
      <c r="Q172" s="107"/>
      <c r="R172" s="107"/>
      <c r="S172" s="107"/>
      <c r="T172" s="107"/>
      <c r="U172" s="107"/>
      <c r="V172" s="107"/>
      <c r="W172" s="107"/>
      <c r="X172" s="107"/>
      <c r="Y172" s="133"/>
      <c r="Z172" s="87"/>
      <c r="AA172" s="119"/>
    </row>
    <row r="173" spans="1:27" ht="20.100000000000001" customHeight="1" x14ac:dyDescent="0.15">
      <c r="A173" s="63"/>
      <c r="B173" s="63"/>
      <c r="C173" s="87"/>
      <c r="D173" s="87"/>
      <c r="E173" s="87"/>
      <c r="F173" s="87"/>
      <c r="G173" s="87"/>
      <c r="H173" s="87"/>
      <c r="I173" s="87"/>
      <c r="J173" s="107"/>
      <c r="K173" s="118"/>
      <c r="L173" s="87"/>
      <c r="M173" s="87"/>
      <c r="N173" s="87"/>
      <c r="O173" s="87"/>
      <c r="P173" s="87"/>
      <c r="Q173" s="87"/>
      <c r="R173" s="87"/>
      <c r="S173" s="87"/>
      <c r="T173" s="87"/>
      <c r="U173" s="87"/>
      <c r="V173" s="87"/>
      <c r="W173" s="87"/>
      <c r="X173" s="87"/>
      <c r="Y173" s="87"/>
      <c r="Z173" s="87"/>
    </row>
    <row r="174" spans="1:27" ht="20.100000000000001" customHeight="1" x14ac:dyDescent="0.15">
      <c r="A174" s="63"/>
      <c r="B174" s="63"/>
      <c r="C174" s="74" t="s">
        <v>15</v>
      </c>
      <c r="D174" s="75"/>
      <c r="E174" s="75"/>
      <c r="F174" s="75"/>
      <c r="G174" s="75"/>
      <c r="H174" s="76"/>
      <c r="I174" s="134"/>
      <c r="J174" s="135"/>
      <c r="K174" s="135"/>
      <c r="L174" s="135"/>
      <c r="M174" s="135"/>
      <c r="N174" s="135"/>
      <c r="O174" s="135"/>
      <c r="P174" s="135"/>
      <c r="Q174" s="135"/>
      <c r="R174" s="135"/>
      <c r="S174" s="135"/>
      <c r="T174" s="135"/>
      <c r="U174" s="135"/>
      <c r="V174" s="135"/>
      <c r="W174" s="135"/>
      <c r="X174" s="135"/>
      <c r="Y174" s="135"/>
      <c r="Z174" s="135"/>
    </row>
    <row r="175" spans="1:27" ht="20.100000000000001" customHeight="1" x14ac:dyDescent="0.15">
      <c r="A175" s="63"/>
      <c r="B175" s="63"/>
      <c r="C175" s="136"/>
      <c r="D175" s="137"/>
      <c r="E175" s="137"/>
      <c r="F175" s="137"/>
      <c r="G175" s="137"/>
      <c r="H175" s="137"/>
      <c r="I175" s="137"/>
      <c r="Z175" s="138"/>
    </row>
    <row r="176" spans="1:27" ht="20.100000000000001" customHeight="1" x14ac:dyDescent="0.15">
      <c r="B176" s="63"/>
      <c r="C176" s="136"/>
      <c r="D176" s="82">
        <v>1</v>
      </c>
      <c r="E176" s="87" t="s">
        <v>189</v>
      </c>
      <c r="F176" s="137"/>
      <c r="G176" s="137"/>
      <c r="H176" s="137"/>
      <c r="I176" s="49"/>
      <c r="J176" s="50"/>
      <c r="K176" s="50"/>
      <c r="L176" s="50"/>
      <c r="M176" s="50"/>
      <c r="N176" s="58" t="s">
        <v>190</v>
      </c>
      <c r="Z176" s="130"/>
    </row>
    <row r="177" spans="1:27" ht="20.100000000000001" customHeight="1" x14ac:dyDescent="0.15">
      <c r="A177" s="63"/>
      <c r="B177" s="63"/>
      <c r="C177" s="77"/>
      <c r="D177" s="109"/>
      <c r="E177" s="109"/>
      <c r="F177" s="109"/>
      <c r="G177" s="109"/>
      <c r="H177" s="109"/>
      <c r="I177" s="109"/>
      <c r="J177" s="109"/>
      <c r="K177" s="109"/>
      <c r="L177" s="109"/>
      <c r="M177" s="87"/>
      <c r="N177" s="87"/>
      <c r="O177" s="87"/>
      <c r="P177" s="87"/>
      <c r="Q177" s="139"/>
      <c r="R177" s="87"/>
      <c r="S177" s="87"/>
      <c r="T177" s="87"/>
      <c r="U177" s="87"/>
      <c r="V177" s="87"/>
      <c r="W177" s="87"/>
      <c r="X177" s="87"/>
      <c r="Y177" s="139"/>
      <c r="Z177" s="140"/>
    </row>
    <row r="178" spans="1:27" ht="20.100000000000001" customHeight="1" x14ac:dyDescent="0.15">
      <c r="A178" s="63"/>
      <c r="B178" s="63"/>
      <c r="C178" s="81"/>
      <c r="D178" s="82">
        <v>2</v>
      </c>
      <c r="E178" s="58" t="s">
        <v>6</v>
      </c>
      <c r="I178" s="14"/>
      <c r="J178" s="14"/>
      <c r="K178" s="14"/>
      <c r="L178" s="14"/>
      <c r="M178" s="14"/>
      <c r="N178" s="87" t="s">
        <v>7</v>
      </c>
      <c r="O178" s="87"/>
      <c r="P178" s="87"/>
      <c r="Q178" s="87"/>
      <c r="R178" s="87"/>
      <c r="S178" s="87"/>
      <c r="T178" s="87"/>
      <c r="U178" s="87"/>
      <c r="V178" s="87"/>
      <c r="W178" s="87"/>
      <c r="X178" s="87"/>
      <c r="Y178" s="87"/>
      <c r="Z178" s="86"/>
    </row>
    <row r="179" spans="1:27" ht="20.100000000000001" customHeight="1" x14ac:dyDescent="0.15">
      <c r="A179" s="63"/>
      <c r="B179" s="63"/>
      <c r="C179" s="90"/>
      <c r="D179" s="87"/>
      <c r="E179" s="87"/>
      <c r="F179" s="87"/>
      <c r="G179" s="87"/>
      <c r="H179" s="87"/>
      <c r="I179" s="84"/>
      <c r="J179" s="89" t="s">
        <v>170</v>
      </c>
      <c r="K179" s="89"/>
      <c r="L179" s="89"/>
      <c r="M179" s="89"/>
      <c r="N179" s="89"/>
      <c r="O179" s="89"/>
      <c r="P179" s="89"/>
      <c r="Q179" s="89"/>
      <c r="R179" s="89"/>
      <c r="S179" s="89"/>
      <c r="T179" s="89"/>
      <c r="U179" s="89"/>
      <c r="V179" s="89"/>
      <c r="W179" s="89"/>
      <c r="X179" s="89"/>
      <c r="Y179" s="89"/>
      <c r="Z179" s="86"/>
    </row>
    <row r="180" spans="1:27" ht="20.100000000000001" customHeight="1" x14ac:dyDescent="0.15">
      <c r="A180" s="63"/>
      <c r="B180" s="63"/>
      <c r="C180" s="81"/>
      <c r="D180" s="82">
        <v>3</v>
      </c>
      <c r="E180" s="58" t="s">
        <v>180</v>
      </c>
      <c r="I180" s="141"/>
      <c r="J180" s="141"/>
      <c r="K180" s="141"/>
      <c r="L180" s="141"/>
      <c r="M180" s="87"/>
      <c r="N180" s="87"/>
      <c r="O180" s="87"/>
      <c r="P180" s="87"/>
      <c r="Q180" s="87"/>
      <c r="R180" s="87"/>
      <c r="S180" s="87"/>
      <c r="T180" s="87"/>
      <c r="U180" s="87"/>
      <c r="V180" s="87"/>
      <c r="W180" s="87"/>
      <c r="X180" s="87"/>
      <c r="Z180" s="130"/>
    </row>
    <row r="181" spans="1:27" ht="30" customHeight="1" x14ac:dyDescent="0.15">
      <c r="A181" s="63"/>
      <c r="B181" s="63"/>
      <c r="C181" s="81"/>
      <c r="D181" s="82"/>
      <c r="E181" s="142" t="s">
        <v>201</v>
      </c>
      <c r="F181" s="143"/>
      <c r="G181" s="143"/>
      <c r="H181" s="143"/>
      <c r="I181" s="143"/>
      <c r="J181" s="143"/>
      <c r="K181" s="143"/>
      <c r="L181" s="143"/>
      <c r="M181" s="143"/>
      <c r="N181" s="143"/>
      <c r="O181" s="143"/>
      <c r="P181" s="143"/>
      <c r="Q181" s="143"/>
      <c r="R181" s="143"/>
      <c r="S181" s="143"/>
      <c r="T181" s="143"/>
      <c r="U181" s="143"/>
      <c r="V181" s="143"/>
      <c r="W181" s="143"/>
      <c r="X181" s="143"/>
      <c r="Y181" s="143"/>
      <c r="Z181" s="130"/>
    </row>
    <row r="182" spans="1:27" ht="20.100000000000001" customHeight="1" x14ac:dyDescent="0.15">
      <c r="A182" s="63"/>
      <c r="B182" s="63"/>
      <c r="C182" s="81"/>
      <c r="D182" s="82"/>
      <c r="E182" s="144"/>
      <c r="F182" s="145"/>
      <c r="G182" s="145"/>
      <c r="H182" s="146"/>
      <c r="I182" s="147" t="s">
        <v>191</v>
      </c>
      <c r="J182" s="148"/>
      <c r="K182" s="148"/>
      <c r="L182" s="148"/>
      <c r="M182" s="149"/>
      <c r="N182" s="147" t="s">
        <v>192</v>
      </c>
      <c r="O182" s="150"/>
      <c r="P182" s="150"/>
      <c r="Q182" s="150"/>
      <c r="R182" s="151"/>
      <c r="S182" s="152"/>
      <c r="T182" s="152"/>
      <c r="U182" s="152"/>
      <c r="V182" s="152"/>
      <c r="W182" s="152"/>
      <c r="X182" s="152"/>
      <c r="Y182" s="152"/>
      <c r="Z182" s="130"/>
    </row>
    <row r="183" spans="1:27" ht="20.100000000000001" customHeight="1" x14ac:dyDescent="0.15">
      <c r="A183" s="63">
        <f>IFERROR(IF(TRIM($I183)="",1001,0),3)</f>
        <v>1001</v>
      </c>
      <c r="B183" s="63"/>
      <c r="C183" s="81"/>
      <c r="E183" s="153" t="s">
        <v>157</v>
      </c>
      <c r="F183" s="154"/>
      <c r="G183" s="154"/>
      <c r="H183" s="155"/>
      <c r="I183" s="51"/>
      <c r="J183" s="52"/>
      <c r="K183" s="52"/>
      <c r="L183" s="52"/>
      <c r="M183" s="53"/>
      <c r="N183" s="51"/>
      <c r="O183" s="52"/>
      <c r="P183" s="52"/>
      <c r="Q183" s="52"/>
      <c r="R183" s="53"/>
      <c r="Y183" s="87"/>
      <c r="Z183" s="130"/>
    </row>
    <row r="184" spans="1:27" ht="20.100000000000001" customHeight="1" x14ac:dyDescent="0.15">
      <c r="A184" s="63">
        <f>IFERROR(IF(TRIM($I184)="",1001,0),3)</f>
        <v>1001</v>
      </c>
      <c r="B184" s="63"/>
      <c r="C184" s="81"/>
      <c r="D184" s="82"/>
      <c r="E184" s="156" t="s">
        <v>158</v>
      </c>
      <c r="F184" s="157"/>
      <c r="G184" s="157"/>
      <c r="H184" s="158"/>
      <c r="I184" s="29"/>
      <c r="J184" s="30"/>
      <c r="K184" s="30"/>
      <c r="L184" s="30"/>
      <c r="M184" s="31"/>
      <c r="N184" s="29"/>
      <c r="O184" s="30"/>
      <c r="P184" s="30"/>
      <c r="Q184" s="30"/>
      <c r="R184" s="31"/>
      <c r="Y184" s="87"/>
      <c r="Z184" s="130"/>
    </row>
    <row r="185" spans="1:27" ht="20.100000000000001" customHeight="1" x14ac:dyDescent="0.15">
      <c r="A185" s="63">
        <f>IFERROR(IF(TRIM($I185)="",1001,0),3)</f>
        <v>1001</v>
      </c>
      <c r="B185" s="63"/>
      <c r="C185" s="81"/>
      <c r="D185" s="82"/>
      <c r="E185" s="159" t="s">
        <v>159</v>
      </c>
      <c r="F185" s="160"/>
      <c r="G185" s="160"/>
      <c r="H185" s="161"/>
      <c r="I185" s="29"/>
      <c r="J185" s="30"/>
      <c r="K185" s="30"/>
      <c r="L185" s="30"/>
      <c r="M185" s="31"/>
      <c r="N185" s="29"/>
      <c r="O185" s="30"/>
      <c r="P185" s="30"/>
      <c r="Q185" s="30"/>
      <c r="R185" s="31"/>
      <c r="Y185" s="87"/>
      <c r="Z185" s="130"/>
    </row>
    <row r="186" spans="1:27" ht="20.100000000000001" customHeight="1" x14ac:dyDescent="0.15">
      <c r="A186" s="63"/>
      <c r="B186" s="63"/>
      <c r="C186" s="81"/>
      <c r="D186" s="82"/>
      <c r="E186" s="156" t="s">
        <v>160</v>
      </c>
      <c r="F186" s="157"/>
      <c r="G186" s="157"/>
      <c r="H186" s="158"/>
      <c r="I186" s="162">
        <f>I183+I184+I185</f>
        <v>0</v>
      </c>
      <c r="J186" s="163"/>
      <c r="K186" s="163"/>
      <c r="L186" s="163"/>
      <c r="M186" s="164"/>
      <c r="N186" s="162">
        <f>N183+N184+N185</f>
        <v>0</v>
      </c>
      <c r="O186" s="163"/>
      <c r="P186" s="163"/>
      <c r="Q186" s="163"/>
      <c r="R186" s="164"/>
      <c r="Y186" s="87"/>
      <c r="Z186" s="130"/>
    </row>
    <row r="187" spans="1:27" ht="20.100000000000001" customHeight="1" x14ac:dyDescent="0.15">
      <c r="A187" s="63">
        <f>IFERROR(IF(TRIM($I187)="",1001,0),3)</f>
        <v>1001</v>
      </c>
      <c r="B187" s="63"/>
      <c r="C187" s="81"/>
      <c r="D187" s="82"/>
      <c r="E187" s="165" t="s">
        <v>161</v>
      </c>
      <c r="F187" s="166"/>
      <c r="G187" s="166"/>
      <c r="H187" s="167"/>
      <c r="I187" s="15"/>
      <c r="J187" s="16"/>
      <c r="K187" s="16"/>
      <c r="L187" s="16"/>
      <c r="M187" s="17"/>
      <c r="N187" s="15"/>
      <c r="O187" s="16"/>
      <c r="P187" s="16"/>
      <c r="Q187" s="16"/>
      <c r="R187" s="17"/>
      <c r="Y187" s="87"/>
      <c r="Z187" s="130"/>
    </row>
    <row r="188" spans="1:27" ht="20.100000000000001" customHeight="1" x14ac:dyDescent="0.15">
      <c r="A188" s="63"/>
      <c r="B188" s="63"/>
      <c r="C188" s="81"/>
      <c r="D188" s="82"/>
      <c r="E188" s="168"/>
      <c r="F188" s="169"/>
      <c r="G188" s="170"/>
      <c r="H188" s="170"/>
      <c r="I188" s="171"/>
      <c r="J188" s="170"/>
      <c r="K188" s="170"/>
      <c r="Y188" s="87"/>
      <c r="Z188" s="130"/>
    </row>
    <row r="189" spans="1:27" ht="20.100000000000001" customHeight="1" x14ac:dyDescent="0.15">
      <c r="A189" s="63"/>
      <c r="B189" s="63"/>
      <c r="C189" s="101"/>
      <c r="D189" s="102"/>
      <c r="E189" s="102"/>
      <c r="F189" s="102"/>
      <c r="G189" s="102"/>
      <c r="H189" s="102"/>
      <c r="I189" s="102"/>
      <c r="J189" s="103"/>
      <c r="K189" s="103"/>
      <c r="L189" s="172"/>
      <c r="M189" s="172"/>
      <c r="N189" s="132"/>
      <c r="O189" s="103"/>
      <c r="P189" s="126"/>
      <c r="Q189" s="126"/>
      <c r="R189" s="126"/>
      <c r="S189" s="132"/>
      <c r="T189" s="132"/>
      <c r="U189" s="132"/>
      <c r="V189" s="132"/>
      <c r="W189" s="132"/>
      <c r="X189" s="132"/>
      <c r="Y189" s="103"/>
      <c r="Z189" s="105"/>
    </row>
    <row r="190" spans="1:27" ht="20.100000000000001" customHeight="1" x14ac:dyDescent="0.15">
      <c r="A190" s="63"/>
      <c r="B190" s="63"/>
      <c r="C190" s="87"/>
      <c r="D190" s="87"/>
      <c r="E190" s="87"/>
      <c r="F190" s="87"/>
      <c r="G190" s="87"/>
      <c r="H190" s="87"/>
      <c r="I190" s="87"/>
      <c r="J190" s="107"/>
      <c r="K190" s="107"/>
      <c r="L190" s="173"/>
      <c r="M190" s="107"/>
      <c r="N190" s="133"/>
      <c r="O190" s="107"/>
      <c r="P190" s="127"/>
      <c r="Q190" s="127"/>
      <c r="R190" s="127"/>
      <c r="S190" s="133"/>
      <c r="T190" s="133"/>
      <c r="U190" s="133"/>
      <c r="V190" s="133"/>
      <c r="W190" s="133"/>
      <c r="X190" s="133"/>
      <c r="Y190" s="107"/>
      <c r="Z190" s="87"/>
    </row>
    <row r="191" spans="1:27" ht="20.100000000000001" customHeight="1" x14ac:dyDescent="0.15">
      <c r="A191" s="63"/>
      <c r="B191" s="63"/>
      <c r="C191" s="87"/>
      <c r="D191" s="87"/>
      <c r="E191" s="87"/>
      <c r="F191" s="87"/>
      <c r="G191" s="87"/>
      <c r="H191" s="87"/>
      <c r="I191" s="87"/>
      <c r="J191" s="107"/>
      <c r="K191" s="107"/>
      <c r="L191" s="139"/>
      <c r="M191" s="87"/>
      <c r="N191" s="174"/>
      <c r="O191" s="87"/>
      <c r="P191" s="128"/>
      <c r="Q191" s="128"/>
      <c r="R191" s="128"/>
      <c r="S191" s="174"/>
      <c r="T191" s="174"/>
      <c r="U191" s="174"/>
      <c r="V191" s="174"/>
      <c r="W191" s="174"/>
      <c r="X191" s="174"/>
      <c r="Y191" s="174"/>
      <c r="Z191" s="87"/>
      <c r="AA191" s="174"/>
    </row>
    <row r="192" spans="1:27" ht="20.100000000000001" customHeight="1" x14ac:dyDescent="0.15">
      <c r="A192" s="63"/>
      <c r="B192" s="63"/>
      <c r="C192" s="74" t="s">
        <v>16</v>
      </c>
      <c r="D192" s="75"/>
      <c r="E192" s="75"/>
      <c r="F192" s="75"/>
      <c r="G192" s="75"/>
      <c r="H192" s="76"/>
      <c r="I192" s="175"/>
      <c r="L192" s="176"/>
      <c r="N192" s="119"/>
      <c r="P192" s="177"/>
      <c r="Q192" s="177"/>
      <c r="R192" s="177"/>
      <c r="S192" s="119"/>
      <c r="T192" s="119"/>
      <c r="U192" s="119"/>
      <c r="V192" s="119"/>
      <c r="W192" s="119"/>
      <c r="X192" s="119"/>
      <c r="Y192" s="119"/>
      <c r="AA192" s="119"/>
    </row>
    <row r="193" spans="1:27" ht="20.100000000000001" customHeight="1" x14ac:dyDescent="0.15">
      <c r="A193" s="63"/>
      <c r="B193" s="63"/>
      <c r="C193" s="77"/>
      <c r="D193" s="78"/>
      <c r="E193" s="78"/>
      <c r="F193" s="78"/>
      <c r="G193" s="78"/>
      <c r="H193" s="78"/>
      <c r="I193" s="78"/>
      <c r="J193" s="79"/>
      <c r="K193" s="79"/>
      <c r="L193" s="178"/>
      <c r="M193" s="178"/>
      <c r="N193" s="123"/>
      <c r="O193" s="123"/>
      <c r="P193" s="179"/>
      <c r="Q193" s="179"/>
      <c r="R193" s="179"/>
      <c r="S193" s="123"/>
      <c r="T193" s="123"/>
      <c r="U193" s="123"/>
      <c r="V193" s="123"/>
      <c r="W193" s="123"/>
      <c r="X193" s="123"/>
      <c r="Y193" s="123"/>
      <c r="Z193" s="80"/>
      <c r="AA193" s="119"/>
    </row>
    <row r="194" spans="1:27" ht="15.75" hidden="1" customHeight="1" x14ac:dyDescent="0.15">
      <c r="A194" s="63"/>
      <c r="B194" s="63"/>
      <c r="C194" s="77"/>
      <c r="D194" s="78"/>
      <c r="E194" s="78"/>
      <c r="F194" s="78"/>
      <c r="G194" s="78"/>
      <c r="H194" s="78"/>
      <c r="I194" s="78"/>
      <c r="J194" s="87"/>
      <c r="K194" s="87"/>
      <c r="L194" s="139"/>
      <c r="M194" s="139"/>
      <c r="N194" s="174"/>
      <c r="O194" s="174"/>
      <c r="P194" s="128"/>
      <c r="Q194" s="128"/>
      <c r="R194" s="128"/>
      <c r="S194" s="174"/>
      <c r="T194" s="174"/>
      <c r="U194" s="174"/>
      <c r="V194" s="174"/>
      <c r="W194" s="174"/>
      <c r="X194" s="174"/>
      <c r="Y194" s="174"/>
      <c r="Z194" s="86"/>
      <c r="AA194" s="119"/>
    </row>
    <row r="195" spans="1:27" ht="20.100000000000001" customHeight="1" x14ac:dyDescent="0.15">
      <c r="A195" s="63">
        <f>IFERROR(IF(OR(TRIM($I195)="",OR(NOT(ISNUMBER(VALUE($P195))), TRIM($P195)="", LEN($P195)&lt;&gt;6)),1001,0),3)</f>
        <v>1001</v>
      </c>
      <c r="B195" s="63"/>
      <c r="C195" s="81"/>
      <c r="D195" s="82">
        <v>1</v>
      </c>
      <c r="E195" s="58" t="s">
        <v>103</v>
      </c>
      <c r="I195" s="2"/>
      <c r="J195" s="2"/>
      <c r="K195" s="2"/>
      <c r="L195" s="2"/>
      <c r="M195" s="2"/>
      <c r="N195" s="118" t="s">
        <v>66</v>
      </c>
      <c r="O195" s="180" t="s">
        <v>64</v>
      </c>
      <c r="P195" s="1"/>
      <c r="Q195" s="87" t="s">
        <v>65</v>
      </c>
      <c r="T195" s="87"/>
      <c r="Y195" s="87"/>
      <c r="Z195" s="86"/>
    </row>
    <row r="196" spans="1:27" ht="30" customHeight="1" x14ac:dyDescent="0.15">
      <c r="A196" s="63"/>
      <c r="B196" s="63"/>
      <c r="C196" s="90"/>
      <c r="D196" s="87"/>
      <c r="E196" s="87"/>
      <c r="F196" s="87"/>
      <c r="G196" s="87"/>
      <c r="H196" s="87"/>
      <c r="I196" s="93"/>
      <c r="J196" s="110" t="s">
        <v>107</v>
      </c>
      <c r="K196" s="181"/>
      <c r="L196" s="181"/>
      <c r="M196" s="181"/>
      <c r="N196" s="181"/>
      <c r="O196" s="181"/>
      <c r="P196" s="181"/>
      <c r="Q196" s="181"/>
      <c r="R196" s="181"/>
      <c r="S196" s="181"/>
      <c r="T196" s="181"/>
      <c r="U196" s="181"/>
      <c r="V196" s="181"/>
      <c r="W196" s="181"/>
      <c r="X196" s="181"/>
      <c r="Y196" s="181"/>
      <c r="Z196" s="86"/>
    </row>
    <row r="197" spans="1:27" ht="20.100000000000001" customHeight="1" x14ac:dyDescent="0.15">
      <c r="A197" s="63">
        <f>IFERROR(IF(OR(TRIM($I197)="",TRIM($O197)=""),1001,0),3)</f>
        <v>1001</v>
      </c>
      <c r="B197" s="223"/>
      <c r="C197" s="81"/>
      <c r="D197" s="82">
        <v>2</v>
      </c>
      <c r="E197" s="58" t="s">
        <v>193</v>
      </c>
      <c r="I197" s="26"/>
      <c r="J197" s="2"/>
      <c r="K197" s="2"/>
      <c r="L197" s="2"/>
      <c r="M197" s="2"/>
      <c r="N197" s="182" t="s">
        <v>194</v>
      </c>
      <c r="O197" s="26"/>
      <c r="P197" s="26"/>
      <c r="Q197" s="26"/>
      <c r="R197" s="26"/>
      <c r="S197" s="183"/>
      <c r="T197" s="87"/>
      <c r="U197" s="87"/>
      <c r="V197" s="87"/>
      <c r="W197" s="87"/>
      <c r="X197" s="87"/>
      <c r="Y197" s="87"/>
      <c r="Z197" s="86"/>
    </row>
    <row r="198" spans="1:27" ht="30" customHeight="1" x14ac:dyDescent="0.15">
      <c r="A198" s="63"/>
      <c r="B198" s="63"/>
      <c r="C198" s="90"/>
      <c r="D198" s="87"/>
      <c r="E198" s="87"/>
      <c r="F198" s="87"/>
      <c r="G198" s="87"/>
      <c r="H198" s="87"/>
      <c r="I198" s="93"/>
      <c r="J198" s="89" t="str">
        <f>日付例&amp;"　年月日を入力してください。"</f>
        <v>例)2024/4/1、R6/4/1　年月日を入力してください。</v>
      </c>
      <c r="K198" s="89"/>
      <c r="L198" s="89"/>
      <c r="M198" s="89"/>
      <c r="N198" s="89"/>
      <c r="O198" s="89"/>
      <c r="P198" s="89"/>
      <c r="Q198" s="89"/>
      <c r="R198" s="89"/>
      <c r="S198" s="89"/>
      <c r="T198" s="89"/>
      <c r="U198" s="89"/>
      <c r="V198" s="89"/>
      <c r="W198" s="89"/>
      <c r="X198" s="89"/>
      <c r="Y198" s="89"/>
      <c r="Z198" s="86"/>
    </row>
    <row r="199" spans="1:27" ht="20.100000000000001" customHeight="1" x14ac:dyDescent="0.15">
      <c r="A199" s="63">
        <f>IFERROR(IF(TRIM($I199)="",1001,0),3)</f>
        <v>1001</v>
      </c>
      <c r="B199" s="63"/>
      <c r="C199" s="81"/>
      <c r="D199" s="82">
        <v>3</v>
      </c>
      <c r="E199" s="58" t="s">
        <v>195</v>
      </c>
      <c r="I199" s="26"/>
      <c r="J199" s="2"/>
      <c r="K199" s="2"/>
      <c r="L199" s="2"/>
      <c r="M199" s="2"/>
      <c r="N199" s="180"/>
      <c r="O199" s="87"/>
      <c r="P199" s="87"/>
      <c r="Q199" s="87"/>
      <c r="R199" s="87"/>
      <c r="S199" s="87"/>
      <c r="T199" s="87"/>
      <c r="U199" s="87"/>
      <c r="V199" s="87"/>
      <c r="W199" s="87"/>
      <c r="X199" s="87"/>
      <c r="Y199" s="87"/>
      <c r="Z199" s="86"/>
    </row>
    <row r="200" spans="1:27" ht="30" customHeight="1" x14ac:dyDescent="0.15">
      <c r="A200" s="63"/>
      <c r="B200" s="63"/>
      <c r="C200" s="90"/>
      <c r="D200" s="87"/>
      <c r="E200" s="87"/>
      <c r="F200" s="87"/>
      <c r="G200" s="87"/>
      <c r="H200" s="87"/>
      <c r="I200" s="93"/>
      <c r="J200" s="89" t="str">
        <f>日付例&amp;"　年月日を入力してください。"</f>
        <v>例)2024/4/1、R6/4/1　年月日を入力してください。</v>
      </c>
      <c r="K200" s="89"/>
      <c r="L200" s="89"/>
      <c r="M200" s="89"/>
      <c r="N200" s="89"/>
      <c r="O200" s="89"/>
      <c r="P200" s="89"/>
      <c r="Q200" s="89"/>
      <c r="R200" s="89"/>
      <c r="S200" s="89"/>
      <c r="T200" s="89"/>
      <c r="U200" s="89"/>
      <c r="V200" s="89"/>
      <c r="W200" s="89"/>
      <c r="X200" s="89"/>
      <c r="Y200" s="89"/>
      <c r="Z200" s="86"/>
    </row>
    <row r="201" spans="1:27" ht="20.100000000000001" customHeight="1" x14ac:dyDescent="0.15">
      <c r="A201" s="63"/>
      <c r="B201" s="63"/>
      <c r="C201" s="90"/>
      <c r="D201" s="82">
        <v>4</v>
      </c>
      <c r="E201" s="58" t="s">
        <v>144</v>
      </c>
      <c r="G201" s="87"/>
      <c r="H201" s="87"/>
      <c r="I201" s="93"/>
      <c r="J201" s="89"/>
      <c r="K201" s="89"/>
      <c r="L201" s="89"/>
      <c r="M201" s="89"/>
      <c r="N201" s="89"/>
      <c r="O201" s="89"/>
      <c r="P201" s="89"/>
      <c r="Q201" s="89"/>
      <c r="R201" s="89"/>
      <c r="S201" s="89"/>
      <c r="T201" s="89"/>
      <c r="U201" s="89"/>
      <c r="V201" s="89"/>
      <c r="W201" s="89"/>
      <c r="X201" s="89"/>
      <c r="Y201" s="89"/>
      <c r="Z201" s="86"/>
    </row>
    <row r="202" spans="1:27" ht="75" customHeight="1" x14ac:dyDescent="0.15">
      <c r="A202" s="63"/>
      <c r="B202" s="63"/>
      <c r="C202" s="77"/>
      <c r="E202" s="184" t="s">
        <v>196</v>
      </c>
      <c r="F202" s="184"/>
      <c r="G202" s="184"/>
      <c r="H202" s="184"/>
      <c r="I202" s="184"/>
      <c r="J202" s="184"/>
      <c r="K202" s="184"/>
      <c r="L202" s="184"/>
      <c r="M202" s="184"/>
      <c r="N202" s="184"/>
      <c r="O202" s="184"/>
      <c r="P202" s="184"/>
      <c r="Q202" s="184"/>
      <c r="R202" s="184"/>
      <c r="S202" s="184"/>
      <c r="T202" s="184"/>
      <c r="U202" s="184"/>
      <c r="V202" s="184"/>
      <c r="W202" s="184"/>
      <c r="X202" s="184"/>
      <c r="Y202" s="184"/>
      <c r="Z202" s="86"/>
      <c r="AA202" s="119"/>
    </row>
    <row r="203" spans="1:27" ht="30" customHeight="1" x14ac:dyDescent="0.15">
      <c r="A203" s="63">
        <f>IFERROR(IF(COUNTIF($L204:$L233,"○")&lt;1,1001,0),3)</f>
        <v>1001</v>
      </c>
      <c r="B203" s="223"/>
      <c r="C203" s="81"/>
      <c r="E203" s="185" t="s">
        <v>173</v>
      </c>
      <c r="F203" s="186"/>
      <c r="G203" s="186"/>
      <c r="H203" s="186"/>
      <c r="I203" s="186"/>
      <c r="J203" s="186"/>
      <c r="K203" s="187"/>
      <c r="L203" s="188" t="s">
        <v>8</v>
      </c>
      <c r="M203" s="189"/>
      <c r="N203" s="190" t="s">
        <v>175</v>
      </c>
      <c r="O203" s="191"/>
      <c r="P203" s="192" t="s">
        <v>106</v>
      </c>
      <c r="Q203" s="193"/>
      <c r="R203" s="192" t="s">
        <v>197</v>
      </c>
      <c r="S203" s="193"/>
      <c r="T203" s="194"/>
      <c r="U203" s="195" t="s">
        <v>174</v>
      </c>
      <c r="V203" s="196"/>
      <c r="W203" s="197"/>
      <c r="X203" s="198" t="s">
        <v>198</v>
      </c>
      <c r="Y203" s="199"/>
      <c r="Z203" s="86"/>
      <c r="AA203" s="174"/>
    </row>
    <row r="204" spans="1:27" ht="20.100000000000001" customHeight="1" x14ac:dyDescent="0.15">
      <c r="A204" s="63">
        <f>IFERROR(IF(AND($L204="○", OR(TRIM($N204)="",TRIM($P204)="",TRIM($R204)="")),1001,0),3)</f>
        <v>0</v>
      </c>
      <c r="B204" s="63"/>
      <c r="C204" s="81"/>
      <c r="E204" s="200" t="s">
        <v>74</v>
      </c>
      <c r="F204" s="201" t="s">
        <v>113</v>
      </c>
      <c r="G204" s="202"/>
      <c r="H204" s="202"/>
      <c r="I204" s="202"/>
      <c r="J204" s="202"/>
      <c r="K204" s="203"/>
      <c r="L204" s="54"/>
      <c r="M204" s="55"/>
      <c r="N204" s="36"/>
      <c r="O204" s="37"/>
      <c r="P204" s="38"/>
      <c r="Q204" s="39"/>
      <c r="R204" s="40"/>
      <c r="S204" s="41"/>
      <c r="T204" s="42"/>
      <c r="U204" s="34"/>
      <c r="V204" s="43"/>
      <c r="W204" s="44"/>
      <c r="X204" s="34"/>
      <c r="Y204" s="35"/>
      <c r="Z204" s="86"/>
      <c r="AA204" s="174"/>
    </row>
    <row r="205" spans="1:27" ht="20.100000000000001" customHeight="1" x14ac:dyDescent="0.15">
      <c r="A205" s="63">
        <f>IFERROR(IF(AND($L205="○", OR(TRIM($N205)="",TRIM($P205)="",TRIM($R205)="")),1001,0),3)</f>
        <v>0</v>
      </c>
      <c r="B205" s="63"/>
      <c r="C205" s="81"/>
      <c r="E205" s="204" t="s">
        <v>75</v>
      </c>
      <c r="F205" s="205" t="s">
        <v>114</v>
      </c>
      <c r="G205" s="206"/>
      <c r="H205" s="206"/>
      <c r="I205" s="206"/>
      <c r="J205" s="206"/>
      <c r="K205" s="207"/>
      <c r="L205" s="7"/>
      <c r="M205" s="8"/>
      <c r="N205" s="21"/>
      <c r="O205" s="22"/>
      <c r="P205" s="3"/>
      <c r="Q205" s="4"/>
      <c r="R205" s="23"/>
      <c r="S205" s="24"/>
      <c r="T205" s="25"/>
      <c r="U205" s="27"/>
      <c r="V205" s="45"/>
      <c r="W205" s="46"/>
      <c r="X205" s="27"/>
      <c r="Y205" s="28"/>
      <c r="Z205" s="86"/>
      <c r="AA205" s="174"/>
    </row>
    <row r="206" spans="1:27" ht="20.100000000000001" customHeight="1" x14ac:dyDescent="0.15">
      <c r="A206" s="63">
        <f>IFERROR(IF(AND($L206="○", OR(TRIM($N206)="",TRIM($P206)="",TRIM($R206)="")),1001,0),3)</f>
        <v>0</v>
      </c>
      <c r="B206" s="63"/>
      <c r="C206" s="81"/>
      <c r="E206" s="204" t="s">
        <v>76</v>
      </c>
      <c r="F206" s="205" t="s">
        <v>115</v>
      </c>
      <c r="G206" s="206"/>
      <c r="H206" s="206"/>
      <c r="I206" s="206"/>
      <c r="J206" s="206"/>
      <c r="K206" s="207"/>
      <c r="L206" s="7"/>
      <c r="M206" s="8"/>
      <c r="N206" s="21"/>
      <c r="O206" s="22"/>
      <c r="P206" s="3"/>
      <c r="Q206" s="4"/>
      <c r="R206" s="23"/>
      <c r="S206" s="24"/>
      <c r="T206" s="25"/>
      <c r="U206" s="27"/>
      <c r="V206" s="45"/>
      <c r="W206" s="46"/>
      <c r="X206" s="27"/>
      <c r="Y206" s="28"/>
      <c r="Z206" s="86"/>
      <c r="AA206" s="174"/>
    </row>
    <row r="207" spans="1:27" ht="20.100000000000001" customHeight="1" x14ac:dyDescent="0.15">
      <c r="A207" s="63">
        <f>IFERROR(IF(AND($L207="○", OR(TRIM($N207)="",TRIM($P207)="",TRIM($R207)="")),1001,0),3)</f>
        <v>0</v>
      </c>
      <c r="B207" s="63"/>
      <c r="C207" s="81"/>
      <c r="E207" s="204" t="s">
        <v>77</v>
      </c>
      <c r="F207" s="205" t="s">
        <v>116</v>
      </c>
      <c r="G207" s="206"/>
      <c r="H207" s="206"/>
      <c r="I207" s="206"/>
      <c r="J207" s="206"/>
      <c r="K207" s="207"/>
      <c r="L207" s="7"/>
      <c r="M207" s="8"/>
      <c r="N207" s="21"/>
      <c r="O207" s="22"/>
      <c r="P207" s="3"/>
      <c r="Q207" s="4"/>
      <c r="R207" s="23"/>
      <c r="S207" s="24"/>
      <c r="T207" s="25"/>
      <c r="U207" s="27"/>
      <c r="V207" s="45"/>
      <c r="W207" s="46"/>
      <c r="X207" s="27"/>
      <c r="Y207" s="28"/>
      <c r="Z207" s="86"/>
      <c r="AA207" s="174"/>
    </row>
    <row r="208" spans="1:27" ht="20.100000000000001" customHeight="1" x14ac:dyDescent="0.15">
      <c r="A208" s="63">
        <f>IFERROR(IF(AND($L208="○", OR(TRIM($N208)="",TRIM($P208)="",TRIM($R208)="")),1001,0),3)</f>
        <v>0</v>
      </c>
      <c r="B208" s="63"/>
      <c r="C208" s="81"/>
      <c r="E208" s="204" t="s">
        <v>142</v>
      </c>
      <c r="F208" s="205" t="s">
        <v>117</v>
      </c>
      <c r="G208" s="206"/>
      <c r="H208" s="206"/>
      <c r="I208" s="206"/>
      <c r="J208" s="206"/>
      <c r="K208" s="207"/>
      <c r="L208" s="7"/>
      <c r="M208" s="8"/>
      <c r="N208" s="21"/>
      <c r="O208" s="22"/>
      <c r="P208" s="3"/>
      <c r="Q208" s="4"/>
      <c r="R208" s="23"/>
      <c r="S208" s="24"/>
      <c r="T208" s="25"/>
      <c r="U208" s="27"/>
      <c r="V208" s="45"/>
      <c r="W208" s="46"/>
      <c r="X208" s="27"/>
      <c r="Y208" s="28"/>
      <c r="Z208" s="86"/>
      <c r="AA208" s="174"/>
    </row>
    <row r="209" spans="1:27" ht="20.100000000000001" customHeight="1" x14ac:dyDescent="0.15">
      <c r="A209" s="63">
        <f>IFERROR(IF(AND($L209="○", OR(TRIM($N209)="",TRIM($P209)="",TRIM($R209)="")),1001,0),3)</f>
        <v>0</v>
      </c>
      <c r="B209" s="63"/>
      <c r="C209" s="81"/>
      <c r="E209" s="204" t="s">
        <v>78</v>
      </c>
      <c r="F209" s="205" t="s">
        <v>118</v>
      </c>
      <c r="G209" s="206"/>
      <c r="H209" s="206"/>
      <c r="I209" s="206"/>
      <c r="J209" s="206"/>
      <c r="K209" s="207"/>
      <c r="L209" s="7"/>
      <c r="M209" s="8"/>
      <c r="N209" s="21"/>
      <c r="O209" s="22"/>
      <c r="P209" s="3"/>
      <c r="Q209" s="4"/>
      <c r="R209" s="23"/>
      <c r="S209" s="24"/>
      <c r="T209" s="25"/>
      <c r="U209" s="27"/>
      <c r="V209" s="45"/>
      <c r="W209" s="46"/>
      <c r="X209" s="27"/>
      <c r="Y209" s="28"/>
      <c r="Z209" s="86"/>
      <c r="AA209" s="174"/>
    </row>
    <row r="210" spans="1:27" ht="20.100000000000001" customHeight="1" x14ac:dyDescent="0.15">
      <c r="A210" s="63">
        <f>IFERROR(IF(AND($L210="○", OR(TRIM($N210)="",TRIM($P210)="",TRIM($R210)="")),1001,0),3)</f>
        <v>0</v>
      </c>
      <c r="B210" s="63"/>
      <c r="C210" s="81"/>
      <c r="E210" s="204" t="s">
        <v>79</v>
      </c>
      <c r="F210" s="205" t="s">
        <v>119</v>
      </c>
      <c r="G210" s="206"/>
      <c r="H210" s="206"/>
      <c r="I210" s="206"/>
      <c r="J210" s="206"/>
      <c r="K210" s="207"/>
      <c r="L210" s="7"/>
      <c r="M210" s="8"/>
      <c r="N210" s="21"/>
      <c r="O210" s="22"/>
      <c r="P210" s="3"/>
      <c r="Q210" s="4"/>
      <c r="R210" s="23"/>
      <c r="S210" s="24"/>
      <c r="T210" s="25"/>
      <c r="U210" s="27"/>
      <c r="V210" s="45"/>
      <c r="W210" s="46"/>
      <c r="X210" s="27"/>
      <c r="Y210" s="28"/>
      <c r="Z210" s="86"/>
      <c r="AA210" s="174"/>
    </row>
    <row r="211" spans="1:27" ht="20.100000000000001" customHeight="1" x14ac:dyDescent="0.15">
      <c r="A211" s="63">
        <f>IFERROR(IF(AND($L211="○", OR(TRIM($N211)="",TRIM($P211)="",TRIM($R211)="")),1001,0),3)</f>
        <v>0</v>
      </c>
      <c r="B211" s="63"/>
      <c r="C211" s="81"/>
      <c r="E211" s="204" t="s">
        <v>80</v>
      </c>
      <c r="F211" s="205" t="s">
        <v>120</v>
      </c>
      <c r="G211" s="206"/>
      <c r="H211" s="206"/>
      <c r="I211" s="206"/>
      <c r="J211" s="206"/>
      <c r="K211" s="207"/>
      <c r="L211" s="7"/>
      <c r="M211" s="8"/>
      <c r="N211" s="21"/>
      <c r="O211" s="22"/>
      <c r="P211" s="3"/>
      <c r="Q211" s="4"/>
      <c r="R211" s="23"/>
      <c r="S211" s="24"/>
      <c r="T211" s="25"/>
      <c r="U211" s="27"/>
      <c r="V211" s="45"/>
      <c r="W211" s="46"/>
      <c r="X211" s="27"/>
      <c r="Y211" s="28"/>
      <c r="Z211" s="86"/>
      <c r="AA211" s="174"/>
    </row>
    <row r="212" spans="1:27" ht="20.100000000000001" customHeight="1" x14ac:dyDescent="0.15">
      <c r="A212" s="63">
        <f>IFERROR(IF(AND($L212="○", OR(TRIM($N212)="",TRIM($P212)="",TRIM($R212)="")),1001,0),3)</f>
        <v>0</v>
      </c>
      <c r="B212" s="63"/>
      <c r="C212" s="81"/>
      <c r="E212" s="204" t="s">
        <v>81</v>
      </c>
      <c r="F212" s="205" t="s">
        <v>121</v>
      </c>
      <c r="G212" s="206"/>
      <c r="H212" s="206"/>
      <c r="I212" s="206"/>
      <c r="J212" s="206"/>
      <c r="K212" s="207"/>
      <c r="L212" s="7"/>
      <c r="M212" s="8"/>
      <c r="N212" s="21"/>
      <c r="O212" s="22"/>
      <c r="P212" s="3"/>
      <c r="Q212" s="4"/>
      <c r="R212" s="23"/>
      <c r="S212" s="24"/>
      <c r="T212" s="25"/>
      <c r="U212" s="27"/>
      <c r="V212" s="45"/>
      <c r="W212" s="46"/>
      <c r="X212" s="27"/>
      <c r="Y212" s="28"/>
      <c r="Z212" s="86"/>
      <c r="AA212" s="174"/>
    </row>
    <row r="213" spans="1:27" ht="20.100000000000001" customHeight="1" x14ac:dyDescent="0.15">
      <c r="A213" s="63">
        <f>IFERROR(IF(AND($L213="○", OR(TRIM($N213)="",TRIM($P213)="",TRIM($R213)="")),1001,0),3)</f>
        <v>0</v>
      </c>
      <c r="B213" s="63"/>
      <c r="C213" s="81"/>
      <c r="E213" s="204" t="s">
        <v>82</v>
      </c>
      <c r="F213" s="205" t="s">
        <v>122</v>
      </c>
      <c r="G213" s="206"/>
      <c r="H213" s="206"/>
      <c r="I213" s="206"/>
      <c r="J213" s="206"/>
      <c r="K213" s="207"/>
      <c r="L213" s="7"/>
      <c r="M213" s="8"/>
      <c r="N213" s="21"/>
      <c r="O213" s="22"/>
      <c r="P213" s="3"/>
      <c r="Q213" s="4"/>
      <c r="R213" s="23"/>
      <c r="S213" s="24"/>
      <c r="T213" s="25"/>
      <c r="U213" s="27"/>
      <c r="V213" s="45"/>
      <c r="W213" s="46"/>
      <c r="X213" s="27"/>
      <c r="Y213" s="28"/>
      <c r="Z213" s="86"/>
      <c r="AA213" s="174"/>
    </row>
    <row r="214" spans="1:27" ht="20.100000000000001" customHeight="1" x14ac:dyDescent="0.15">
      <c r="A214" s="63">
        <f>IFERROR(IF(AND($L214="○", OR(TRIM($N214)="",TRIM($P214)="",TRIM($R214)="")),1001,0),3)</f>
        <v>0</v>
      </c>
      <c r="B214" s="63"/>
      <c r="C214" s="81"/>
      <c r="E214" s="204" t="s">
        <v>83</v>
      </c>
      <c r="F214" s="205" t="s">
        <v>123</v>
      </c>
      <c r="G214" s="206"/>
      <c r="H214" s="206"/>
      <c r="I214" s="206"/>
      <c r="J214" s="206"/>
      <c r="K214" s="207"/>
      <c r="L214" s="7"/>
      <c r="M214" s="8"/>
      <c r="N214" s="21"/>
      <c r="O214" s="22"/>
      <c r="P214" s="3"/>
      <c r="Q214" s="4"/>
      <c r="R214" s="23"/>
      <c r="S214" s="24"/>
      <c r="T214" s="25"/>
      <c r="U214" s="27"/>
      <c r="V214" s="45"/>
      <c r="W214" s="46"/>
      <c r="X214" s="27"/>
      <c r="Y214" s="28"/>
      <c r="Z214" s="86"/>
      <c r="AA214" s="174"/>
    </row>
    <row r="215" spans="1:27" ht="20.100000000000001" customHeight="1" x14ac:dyDescent="0.15">
      <c r="A215" s="63">
        <f>IFERROR(IF(AND($L215="○", OR(TRIM($N215)="",TRIM($P215)="",TRIM($R215)="")),1001,0),3)</f>
        <v>0</v>
      </c>
      <c r="B215" s="63"/>
      <c r="C215" s="81"/>
      <c r="E215" s="204" t="s">
        <v>84</v>
      </c>
      <c r="F215" s="205" t="s">
        <v>124</v>
      </c>
      <c r="G215" s="206"/>
      <c r="H215" s="206"/>
      <c r="I215" s="206"/>
      <c r="J215" s="206"/>
      <c r="K215" s="207"/>
      <c r="L215" s="7"/>
      <c r="M215" s="8"/>
      <c r="N215" s="21"/>
      <c r="O215" s="22"/>
      <c r="P215" s="3"/>
      <c r="Q215" s="4"/>
      <c r="R215" s="23"/>
      <c r="S215" s="24"/>
      <c r="T215" s="25"/>
      <c r="U215" s="27"/>
      <c r="V215" s="45"/>
      <c r="W215" s="46"/>
      <c r="X215" s="27"/>
      <c r="Y215" s="28"/>
      <c r="Z215" s="86"/>
      <c r="AA215" s="174"/>
    </row>
    <row r="216" spans="1:27" ht="20.100000000000001" customHeight="1" x14ac:dyDescent="0.15">
      <c r="A216" s="63">
        <f>IFERROR(IF(AND($L216="○", OR(TRIM($N216)="",TRIM($P216)="",TRIM($R216)="")),1001,0),3)</f>
        <v>0</v>
      </c>
      <c r="B216" s="63"/>
      <c r="C216" s="81"/>
      <c r="E216" s="204" t="s">
        <v>85</v>
      </c>
      <c r="F216" s="205" t="s">
        <v>125</v>
      </c>
      <c r="G216" s="206"/>
      <c r="H216" s="206"/>
      <c r="I216" s="206"/>
      <c r="J216" s="206"/>
      <c r="K216" s="207"/>
      <c r="L216" s="7"/>
      <c r="M216" s="8"/>
      <c r="N216" s="21"/>
      <c r="O216" s="22"/>
      <c r="P216" s="3"/>
      <c r="Q216" s="4"/>
      <c r="R216" s="23"/>
      <c r="S216" s="24"/>
      <c r="T216" s="25"/>
      <c r="U216" s="27"/>
      <c r="V216" s="45"/>
      <c r="W216" s="46"/>
      <c r="X216" s="27"/>
      <c r="Y216" s="28"/>
      <c r="Z216" s="86"/>
      <c r="AA216" s="174"/>
    </row>
    <row r="217" spans="1:27" ht="20.100000000000001" customHeight="1" x14ac:dyDescent="0.15">
      <c r="A217" s="63">
        <f>IFERROR(IF(AND($L217="○", OR(TRIM($N217)="",TRIM($P217)="",TRIM($R217)="")),1001,0),3)</f>
        <v>0</v>
      </c>
      <c r="B217" s="63"/>
      <c r="C217" s="81"/>
      <c r="E217" s="204" t="s">
        <v>86</v>
      </c>
      <c r="F217" s="205" t="s">
        <v>126</v>
      </c>
      <c r="G217" s="206"/>
      <c r="H217" s="206"/>
      <c r="I217" s="206"/>
      <c r="J217" s="206"/>
      <c r="K217" s="207"/>
      <c r="L217" s="7"/>
      <c r="M217" s="8"/>
      <c r="N217" s="21"/>
      <c r="O217" s="22"/>
      <c r="P217" s="3"/>
      <c r="Q217" s="4"/>
      <c r="R217" s="23"/>
      <c r="S217" s="24"/>
      <c r="T217" s="25"/>
      <c r="U217" s="27"/>
      <c r="V217" s="45"/>
      <c r="W217" s="46"/>
      <c r="X217" s="27"/>
      <c r="Y217" s="28"/>
      <c r="Z217" s="86"/>
      <c r="AA217" s="174"/>
    </row>
    <row r="218" spans="1:27" ht="20.100000000000001" customHeight="1" x14ac:dyDescent="0.15">
      <c r="A218" s="63">
        <f>IFERROR(IF(AND($L218="○", OR(TRIM($N218)="",TRIM($P218)="",TRIM($R218)="")),1001,0),3)</f>
        <v>0</v>
      </c>
      <c r="B218" s="63"/>
      <c r="C218" s="81"/>
      <c r="E218" s="204" t="s">
        <v>87</v>
      </c>
      <c r="F218" s="205" t="s">
        <v>127</v>
      </c>
      <c r="G218" s="206"/>
      <c r="H218" s="206"/>
      <c r="I218" s="206"/>
      <c r="J218" s="206"/>
      <c r="K218" s="207"/>
      <c r="L218" s="7"/>
      <c r="M218" s="8"/>
      <c r="N218" s="21"/>
      <c r="O218" s="22"/>
      <c r="P218" s="3"/>
      <c r="Q218" s="4"/>
      <c r="R218" s="23"/>
      <c r="S218" s="24"/>
      <c r="T218" s="25"/>
      <c r="U218" s="27"/>
      <c r="V218" s="45"/>
      <c r="W218" s="46"/>
      <c r="X218" s="27"/>
      <c r="Y218" s="28"/>
      <c r="Z218" s="86"/>
      <c r="AA218" s="174"/>
    </row>
    <row r="219" spans="1:27" ht="20.100000000000001" customHeight="1" x14ac:dyDescent="0.15">
      <c r="A219" s="63">
        <f>IFERROR(IF(AND($L219="○", OR(TRIM($N219)="",TRIM($P219)="",TRIM($R219)="")),1001,0),3)</f>
        <v>0</v>
      </c>
      <c r="B219" s="63"/>
      <c r="C219" s="81"/>
      <c r="E219" s="204" t="s">
        <v>88</v>
      </c>
      <c r="F219" s="205" t="s">
        <v>128</v>
      </c>
      <c r="G219" s="206"/>
      <c r="H219" s="206"/>
      <c r="I219" s="206"/>
      <c r="J219" s="206"/>
      <c r="K219" s="207"/>
      <c r="L219" s="7"/>
      <c r="M219" s="8"/>
      <c r="N219" s="21"/>
      <c r="O219" s="22"/>
      <c r="P219" s="3"/>
      <c r="Q219" s="4"/>
      <c r="R219" s="23"/>
      <c r="S219" s="24"/>
      <c r="T219" s="25"/>
      <c r="U219" s="27"/>
      <c r="V219" s="45"/>
      <c r="W219" s="46"/>
      <c r="X219" s="27"/>
      <c r="Y219" s="28"/>
      <c r="Z219" s="86"/>
      <c r="AA219" s="174"/>
    </row>
    <row r="220" spans="1:27" ht="20.100000000000001" customHeight="1" x14ac:dyDescent="0.15">
      <c r="A220" s="63">
        <f>IFERROR(IF(AND($L220="○", OR(TRIM($N220)="",TRIM($P220)="",TRIM($R220)="")),1001,0),3)</f>
        <v>0</v>
      </c>
      <c r="B220" s="63"/>
      <c r="C220" s="81"/>
      <c r="E220" s="204" t="s">
        <v>89</v>
      </c>
      <c r="F220" s="205" t="s">
        <v>129</v>
      </c>
      <c r="G220" s="206"/>
      <c r="H220" s="206"/>
      <c r="I220" s="206"/>
      <c r="J220" s="206"/>
      <c r="K220" s="207"/>
      <c r="L220" s="7"/>
      <c r="M220" s="8"/>
      <c r="N220" s="21"/>
      <c r="O220" s="22"/>
      <c r="P220" s="3"/>
      <c r="Q220" s="4"/>
      <c r="R220" s="23"/>
      <c r="S220" s="24"/>
      <c r="T220" s="25"/>
      <c r="U220" s="27"/>
      <c r="V220" s="45"/>
      <c r="W220" s="46"/>
      <c r="X220" s="27"/>
      <c r="Y220" s="28"/>
      <c r="Z220" s="86"/>
      <c r="AA220" s="174"/>
    </row>
    <row r="221" spans="1:27" ht="20.100000000000001" customHeight="1" x14ac:dyDescent="0.15">
      <c r="A221" s="63">
        <f>IFERROR(IF(AND($L221="○", OR(TRIM($N221)="",TRIM($P221)="",TRIM($R221)="")),1001,0),3)</f>
        <v>0</v>
      </c>
      <c r="B221" s="63"/>
      <c r="C221" s="81"/>
      <c r="E221" s="204" t="s">
        <v>90</v>
      </c>
      <c r="F221" s="205" t="s">
        <v>130</v>
      </c>
      <c r="G221" s="206"/>
      <c r="H221" s="206"/>
      <c r="I221" s="206"/>
      <c r="J221" s="206"/>
      <c r="K221" s="207"/>
      <c r="L221" s="7"/>
      <c r="M221" s="8"/>
      <c r="N221" s="21"/>
      <c r="O221" s="22"/>
      <c r="P221" s="3"/>
      <c r="Q221" s="4"/>
      <c r="R221" s="23"/>
      <c r="S221" s="24"/>
      <c r="T221" s="25"/>
      <c r="U221" s="27"/>
      <c r="V221" s="45"/>
      <c r="W221" s="46"/>
      <c r="X221" s="27"/>
      <c r="Y221" s="28"/>
      <c r="Z221" s="86"/>
      <c r="AA221" s="174"/>
    </row>
    <row r="222" spans="1:27" ht="20.100000000000001" customHeight="1" x14ac:dyDescent="0.15">
      <c r="A222" s="63">
        <f>IFERROR(IF(AND($L222="○", OR(TRIM($N222)="",TRIM($P222)="",TRIM($R222)="")),1001,0),3)</f>
        <v>0</v>
      </c>
      <c r="B222" s="63"/>
      <c r="C222" s="81"/>
      <c r="E222" s="204" t="s">
        <v>91</v>
      </c>
      <c r="F222" s="205" t="s">
        <v>131</v>
      </c>
      <c r="G222" s="206"/>
      <c r="H222" s="206"/>
      <c r="I222" s="206"/>
      <c r="J222" s="206"/>
      <c r="K222" s="207"/>
      <c r="L222" s="7"/>
      <c r="M222" s="8"/>
      <c r="N222" s="21"/>
      <c r="O222" s="22"/>
      <c r="P222" s="3"/>
      <c r="Q222" s="4"/>
      <c r="R222" s="23"/>
      <c r="S222" s="24"/>
      <c r="T222" s="25"/>
      <c r="U222" s="27"/>
      <c r="V222" s="45"/>
      <c r="W222" s="46"/>
      <c r="X222" s="27"/>
      <c r="Y222" s="28"/>
      <c r="Z222" s="86"/>
      <c r="AA222" s="174"/>
    </row>
    <row r="223" spans="1:27" ht="20.100000000000001" customHeight="1" x14ac:dyDescent="0.15">
      <c r="A223" s="63">
        <f>IFERROR(IF(AND($L223="○", OR(TRIM($N223)="",TRIM($P223)="",TRIM($R223)="")),1001,0),3)</f>
        <v>0</v>
      </c>
      <c r="B223" s="63"/>
      <c r="C223" s="77"/>
      <c r="E223" s="204" t="s">
        <v>92</v>
      </c>
      <c r="F223" s="205" t="s">
        <v>132</v>
      </c>
      <c r="G223" s="206"/>
      <c r="H223" s="206"/>
      <c r="I223" s="206"/>
      <c r="J223" s="206"/>
      <c r="K223" s="207"/>
      <c r="L223" s="7"/>
      <c r="M223" s="8"/>
      <c r="N223" s="21"/>
      <c r="O223" s="22"/>
      <c r="P223" s="3"/>
      <c r="Q223" s="4"/>
      <c r="R223" s="23"/>
      <c r="S223" s="24"/>
      <c r="T223" s="25"/>
      <c r="U223" s="27"/>
      <c r="V223" s="45"/>
      <c r="W223" s="46"/>
      <c r="X223" s="27"/>
      <c r="Y223" s="28"/>
      <c r="Z223" s="130"/>
      <c r="AA223" s="119"/>
    </row>
    <row r="224" spans="1:27" ht="20.100000000000001" customHeight="1" x14ac:dyDescent="0.15">
      <c r="A224" s="63">
        <f>IFERROR(IF(AND($L224="○", OR(TRIM($N224)="",TRIM($P224)="",TRIM($R224)="")),1001,0),3)</f>
        <v>0</v>
      </c>
      <c r="B224" s="63"/>
      <c r="C224" s="81"/>
      <c r="E224" s="204" t="s">
        <v>93</v>
      </c>
      <c r="F224" s="205" t="s">
        <v>133</v>
      </c>
      <c r="G224" s="206"/>
      <c r="H224" s="206"/>
      <c r="I224" s="206"/>
      <c r="J224" s="206"/>
      <c r="K224" s="207"/>
      <c r="L224" s="7"/>
      <c r="M224" s="8"/>
      <c r="N224" s="21"/>
      <c r="O224" s="22"/>
      <c r="P224" s="3"/>
      <c r="Q224" s="4"/>
      <c r="R224" s="23"/>
      <c r="S224" s="24"/>
      <c r="T224" s="25"/>
      <c r="U224" s="27"/>
      <c r="V224" s="45"/>
      <c r="W224" s="46"/>
      <c r="X224" s="27"/>
      <c r="Y224" s="28"/>
      <c r="Z224" s="86"/>
      <c r="AA224" s="174"/>
    </row>
    <row r="225" spans="1:27" ht="20.100000000000001" customHeight="1" x14ac:dyDescent="0.15">
      <c r="A225" s="63">
        <f>IFERROR(IF(AND($L225="○", OR(TRIM($N225)="",TRIM($P225)="",TRIM($R225)="")),1001,0),3)</f>
        <v>0</v>
      </c>
      <c r="B225" s="63"/>
      <c r="C225" s="81"/>
      <c r="E225" s="204" t="s">
        <v>94</v>
      </c>
      <c r="F225" s="205" t="s">
        <v>134</v>
      </c>
      <c r="G225" s="206"/>
      <c r="H225" s="206"/>
      <c r="I225" s="206"/>
      <c r="J225" s="206"/>
      <c r="K225" s="207"/>
      <c r="L225" s="7"/>
      <c r="M225" s="8"/>
      <c r="N225" s="21"/>
      <c r="O225" s="22"/>
      <c r="P225" s="3"/>
      <c r="Q225" s="4"/>
      <c r="R225" s="23"/>
      <c r="S225" s="24"/>
      <c r="T225" s="25"/>
      <c r="U225" s="27"/>
      <c r="V225" s="45"/>
      <c r="W225" s="46"/>
      <c r="X225" s="27"/>
      <c r="Y225" s="28"/>
      <c r="Z225" s="86"/>
      <c r="AA225" s="174"/>
    </row>
    <row r="226" spans="1:27" ht="20.100000000000001" customHeight="1" x14ac:dyDescent="0.15">
      <c r="A226" s="63">
        <f>IFERROR(IF(AND($L226="○", OR(TRIM($N226)="",TRIM($P226)="",TRIM($R226)="")),1001,0),3)</f>
        <v>0</v>
      </c>
      <c r="B226" s="63"/>
      <c r="C226" s="81"/>
      <c r="E226" s="204" t="s">
        <v>95</v>
      </c>
      <c r="F226" s="205" t="s">
        <v>135</v>
      </c>
      <c r="G226" s="206"/>
      <c r="H226" s="206"/>
      <c r="I226" s="206"/>
      <c r="J226" s="206"/>
      <c r="K226" s="207"/>
      <c r="L226" s="7"/>
      <c r="M226" s="8"/>
      <c r="N226" s="21"/>
      <c r="O226" s="22"/>
      <c r="P226" s="3"/>
      <c r="Q226" s="4"/>
      <c r="R226" s="23"/>
      <c r="S226" s="24"/>
      <c r="T226" s="25"/>
      <c r="U226" s="27"/>
      <c r="V226" s="45"/>
      <c r="W226" s="46"/>
      <c r="X226" s="27"/>
      <c r="Y226" s="28"/>
      <c r="Z226" s="86"/>
      <c r="AA226" s="174"/>
    </row>
    <row r="227" spans="1:27" ht="20.100000000000001" customHeight="1" x14ac:dyDescent="0.15">
      <c r="A227" s="63">
        <f>IFERROR(IF(AND($L227="○", OR(TRIM($N227)="",TRIM($P227)="",TRIM($R227)="")),1001,0),3)</f>
        <v>0</v>
      </c>
      <c r="B227" s="63"/>
      <c r="C227" s="81"/>
      <c r="E227" s="204" t="s">
        <v>96</v>
      </c>
      <c r="F227" s="205" t="s">
        <v>136</v>
      </c>
      <c r="G227" s="206"/>
      <c r="H227" s="206"/>
      <c r="I227" s="206"/>
      <c r="J227" s="206"/>
      <c r="K227" s="207"/>
      <c r="L227" s="7"/>
      <c r="M227" s="8"/>
      <c r="N227" s="21"/>
      <c r="O227" s="22"/>
      <c r="P227" s="3"/>
      <c r="Q227" s="4"/>
      <c r="R227" s="23"/>
      <c r="S227" s="24"/>
      <c r="T227" s="25"/>
      <c r="U227" s="27"/>
      <c r="V227" s="45"/>
      <c r="W227" s="46"/>
      <c r="X227" s="27"/>
      <c r="Y227" s="28"/>
      <c r="Z227" s="86"/>
      <c r="AA227" s="174"/>
    </row>
    <row r="228" spans="1:27" ht="20.100000000000001" customHeight="1" x14ac:dyDescent="0.15">
      <c r="A228" s="63">
        <f>IFERROR(IF(AND($L228="○", OR(TRIM($N228)="",TRIM($P228)="",TRIM($R228)="")),1001,0),3)</f>
        <v>0</v>
      </c>
      <c r="B228" s="63"/>
      <c r="C228" s="81"/>
      <c r="E228" s="204" t="s">
        <v>97</v>
      </c>
      <c r="F228" s="205" t="s">
        <v>137</v>
      </c>
      <c r="G228" s="206"/>
      <c r="H228" s="206"/>
      <c r="I228" s="206"/>
      <c r="J228" s="206"/>
      <c r="K228" s="207"/>
      <c r="L228" s="7"/>
      <c r="M228" s="8"/>
      <c r="N228" s="21"/>
      <c r="O228" s="22"/>
      <c r="P228" s="3"/>
      <c r="Q228" s="4"/>
      <c r="R228" s="23"/>
      <c r="S228" s="24"/>
      <c r="T228" s="25"/>
      <c r="U228" s="27"/>
      <c r="V228" s="45"/>
      <c r="W228" s="46"/>
      <c r="X228" s="27"/>
      <c r="Y228" s="28"/>
      <c r="Z228" s="86"/>
      <c r="AA228" s="174"/>
    </row>
    <row r="229" spans="1:27" ht="20.100000000000001" customHeight="1" x14ac:dyDescent="0.15">
      <c r="A229" s="63">
        <f>IFERROR(IF(AND($L229="○", OR(TRIM($N229)="",TRIM($P229)="",TRIM($R229)="")),1001,0),3)</f>
        <v>0</v>
      </c>
      <c r="B229" s="63"/>
      <c r="C229" s="81"/>
      <c r="E229" s="204" t="s">
        <v>98</v>
      </c>
      <c r="F229" s="205" t="s">
        <v>138</v>
      </c>
      <c r="G229" s="206"/>
      <c r="H229" s="206"/>
      <c r="I229" s="206"/>
      <c r="J229" s="206"/>
      <c r="K229" s="207"/>
      <c r="L229" s="7"/>
      <c r="M229" s="8"/>
      <c r="N229" s="21"/>
      <c r="O229" s="22"/>
      <c r="P229" s="3"/>
      <c r="Q229" s="4"/>
      <c r="R229" s="23"/>
      <c r="S229" s="24"/>
      <c r="T229" s="25"/>
      <c r="U229" s="27"/>
      <c r="V229" s="45"/>
      <c r="W229" s="46"/>
      <c r="X229" s="27"/>
      <c r="Y229" s="28"/>
      <c r="Z229" s="86"/>
      <c r="AA229" s="174"/>
    </row>
    <row r="230" spans="1:27" ht="20.100000000000001" customHeight="1" x14ac:dyDescent="0.15">
      <c r="A230" s="63">
        <f>IFERROR(IF(AND($L230="○", OR(TRIM($N230)="",TRIM($P230)="",TRIM($R230)="")),1001,0),3)</f>
        <v>0</v>
      </c>
      <c r="B230" s="63"/>
      <c r="C230" s="81"/>
      <c r="E230" s="204" t="s">
        <v>99</v>
      </c>
      <c r="F230" s="205" t="s">
        <v>139</v>
      </c>
      <c r="G230" s="206"/>
      <c r="H230" s="206"/>
      <c r="I230" s="206"/>
      <c r="J230" s="206"/>
      <c r="K230" s="207"/>
      <c r="L230" s="7"/>
      <c r="M230" s="8"/>
      <c r="N230" s="21"/>
      <c r="O230" s="22"/>
      <c r="P230" s="3"/>
      <c r="Q230" s="4"/>
      <c r="R230" s="23"/>
      <c r="S230" s="24"/>
      <c r="T230" s="25"/>
      <c r="U230" s="27"/>
      <c r="V230" s="45"/>
      <c r="W230" s="46"/>
      <c r="X230" s="27"/>
      <c r="Y230" s="28"/>
      <c r="Z230" s="86"/>
      <c r="AA230" s="174"/>
    </row>
    <row r="231" spans="1:27" ht="20.100000000000001" customHeight="1" x14ac:dyDescent="0.15">
      <c r="A231" s="63">
        <f>IFERROR(IF(AND($L231="○", OR(TRIM($N231)="",TRIM($P231)="",TRIM($R231)="")),1001,0),3)</f>
        <v>0</v>
      </c>
      <c r="B231" s="63"/>
      <c r="C231" s="81"/>
      <c r="E231" s="204" t="s">
        <v>100</v>
      </c>
      <c r="F231" s="205" t="s">
        <v>140</v>
      </c>
      <c r="G231" s="206"/>
      <c r="H231" s="206"/>
      <c r="I231" s="206"/>
      <c r="J231" s="206"/>
      <c r="K231" s="207"/>
      <c r="L231" s="7"/>
      <c r="M231" s="8"/>
      <c r="N231" s="21"/>
      <c r="O231" s="22"/>
      <c r="P231" s="3"/>
      <c r="Q231" s="4"/>
      <c r="R231" s="23"/>
      <c r="S231" s="24"/>
      <c r="T231" s="25"/>
      <c r="U231" s="27"/>
      <c r="V231" s="45"/>
      <c r="W231" s="46"/>
      <c r="X231" s="27"/>
      <c r="Y231" s="28"/>
      <c r="Z231" s="86"/>
      <c r="AA231" s="174"/>
    </row>
    <row r="232" spans="1:27" ht="20.100000000000001" customHeight="1" x14ac:dyDescent="0.15">
      <c r="A232" s="63">
        <f>IFERROR(IF(AND($L232="○", OR(TRIM($N232)="",TRIM($P232)="",TRIM($R232)="")),1001,0),3)</f>
        <v>0</v>
      </c>
      <c r="B232" s="63"/>
      <c r="C232" s="81"/>
      <c r="E232" s="204" t="s">
        <v>101</v>
      </c>
      <c r="F232" s="205" t="s">
        <v>141</v>
      </c>
      <c r="G232" s="206"/>
      <c r="H232" s="206"/>
      <c r="I232" s="206"/>
      <c r="J232" s="206"/>
      <c r="K232" s="207"/>
      <c r="L232" s="7"/>
      <c r="M232" s="8"/>
      <c r="N232" s="21"/>
      <c r="O232" s="22"/>
      <c r="P232" s="3"/>
      <c r="Q232" s="4"/>
      <c r="R232" s="23"/>
      <c r="S232" s="24"/>
      <c r="T232" s="25"/>
      <c r="U232" s="27"/>
      <c r="V232" s="45"/>
      <c r="W232" s="46"/>
      <c r="X232" s="27"/>
      <c r="Y232" s="28"/>
      <c r="Z232" s="86"/>
      <c r="AA232" s="174"/>
    </row>
    <row r="233" spans="1:27" ht="20.100000000000001" customHeight="1" x14ac:dyDescent="0.15">
      <c r="A233" s="63">
        <f>IFERROR(IF(AND($L233="○", TRIM($R233)=""),1001,0),3)</f>
        <v>0</v>
      </c>
      <c r="B233" s="63"/>
      <c r="C233" s="81"/>
      <c r="E233" s="208" t="s">
        <v>163</v>
      </c>
      <c r="F233" s="209" t="s">
        <v>162</v>
      </c>
      <c r="G233" s="210"/>
      <c r="H233" s="210"/>
      <c r="I233" s="210"/>
      <c r="J233" s="210"/>
      <c r="K233" s="211"/>
      <c r="L233" s="5"/>
      <c r="M233" s="6"/>
      <c r="N233" s="212"/>
      <c r="O233" s="213"/>
      <c r="P233" s="214"/>
      <c r="Q233" s="215"/>
      <c r="R233" s="18"/>
      <c r="S233" s="19"/>
      <c r="T233" s="20"/>
      <c r="U233" s="216"/>
      <c r="V233" s="217"/>
      <c r="W233" s="218"/>
      <c r="X233" s="47"/>
      <c r="Y233" s="48"/>
      <c r="Z233" s="86"/>
      <c r="AA233" s="174"/>
    </row>
    <row r="234" spans="1:27" ht="30" customHeight="1" x14ac:dyDescent="0.15">
      <c r="A234" s="63"/>
      <c r="B234" s="63"/>
      <c r="C234" s="101"/>
      <c r="D234" s="102"/>
      <c r="E234" s="102"/>
      <c r="F234" s="102"/>
      <c r="G234" s="102"/>
      <c r="H234" s="102"/>
      <c r="I234" s="102"/>
      <c r="J234" s="102"/>
      <c r="K234" s="102"/>
      <c r="L234" s="102"/>
      <c r="M234" s="219"/>
      <c r="N234" s="102"/>
      <c r="O234" s="132"/>
      <c r="P234" s="103"/>
      <c r="Q234" s="126"/>
      <c r="R234" s="126"/>
      <c r="S234" s="126"/>
      <c r="T234" s="126"/>
      <c r="U234" s="126"/>
      <c r="V234" s="126"/>
      <c r="W234" s="126"/>
      <c r="X234" s="126"/>
      <c r="Y234" s="103"/>
      <c r="Z234" s="105"/>
    </row>
  </sheetData>
  <sheetProtection algorithmName="SHA-512" hashValue="84MyxUaA3Kd0vNx/W+Odjg9dgs4nIES7xAsEPHQ7nbAIxKqahTLMz3kxiBsb0l5XARxDD1bWRqY0gXwRPEVp0Q==" saltValue="VA7a7m40TFtdBTORdsKUzQ==" spinCount="100000" sheet="1" objects="1" scenarios="1"/>
  <dataConsolidate/>
  <mergeCells count="295">
    <mergeCell ref="E182:H182"/>
    <mergeCell ref="I182:M182"/>
    <mergeCell ref="N182:R182"/>
    <mergeCell ref="X210:Y210"/>
    <mergeCell ref="X211:Y211"/>
    <mergeCell ref="X212:Y212"/>
    <mergeCell ref="I176:M176"/>
    <mergeCell ref="N183:R183"/>
    <mergeCell ref="N184:R184"/>
    <mergeCell ref="N185:R185"/>
    <mergeCell ref="N186:R186"/>
    <mergeCell ref="N187:R187"/>
    <mergeCell ref="I183:M183"/>
    <mergeCell ref="U203:W203"/>
    <mergeCell ref="R203:T203"/>
    <mergeCell ref="J196:Y196"/>
    <mergeCell ref="I199:M199"/>
    <mergeCell ref="L203:M203"/>
    <mergeCell ref="L204:M204"/>
    <mergeCell ref="L205:M205"/>
    <mergeCell ref="L206:M206"/>
    <mergeCell ref="L207:M207"/>
    <mergeCell ref="L208:M208"/>
    <mergeCell ref="E203:K203"/>
    <mergeCell ref="X230:Y230"/>
    <mergeCell ref="X231:Y231"/>
    <mergeCell ref="X232:Y232"/>
    <mergeCell ref="X233:Y233"/>
    <mergeCell ref="X221:Y221"/>
    <mergeCell ref="X222:Y222"/>
    <mergeCell ref="U224:W224"/>
    <mergeCell ref="U225:W225"/>
    <mergeCell ref="U226:W226"/>
    <mergeCell ref="U227:W227"/>
    <mergeCell ref="U228:W228"/>
    <mergeCell ref="U229:W229"/>
    <mergeCell ref="U230:W230"/>
    <mergeCell ref="U231:W231"/>
    <mergeCell ref="U232:W232"/>
    <mergeCell ref="X223:Y223"/>
    <mergeCell ref="X224:Y224"/>
    <mergeCell ref="X225:Y225"/>
    <mergeCell ref="X226:Y226"/>
    <mergeCell ref="X227:Y227"/>
    <mergeCell ref="X228:Y228"/>
    <mergeCell ref="X229:Y229"/>
    <mergeCell ref="U233:W233"/>
    <mergeCell ref="R223:T223"/>
    <mergeCell ref="R224:T224"/>
    <mergeCell ref="U204:W204"/>
    <mergeCell ref="U205:W205"/>
    <mergeCell ref="U206:W206"/>
    <mergeCell ref="P226:Q226"/>
    <mergeCell ref="U218:W218"/>
    <mergeCell ref="U219:W219"/>
    <mergeCell ref="U220:W220"/>
    <mergeCell ref="U221:W221"/>
    <mergeCell ref="U222:W222"/>
    <mergeCell ref="U223:W223"/>
    <mergeCell ref="U208:W208"/>
    <mergeCell ref="U209:W209"/>
    <mergeCell ref="U210:W210"/>
    <mergeCell ref="U211:W211"/>
    <mergeCell ref="U212:W212"/>
    <mergeCell ref="U213:W213"/>
    <mergeCell ref="U214:W214"/>
    <mergeCell ref="U215:W215"/>
    <mergeCell ref="U216:W216"/>
    <mergeCell ref="U217:W217"/>
    <mergeCell ref="R225:T225"/>
    <mergeCell ref="U207:W207"/>
    <mergeCell ref="L218:M218"/>
    <mergeCell ref="L219:M219"/>
    <mergeCell ref="L220:M220"/>
    <mergeCell ref="L221:M221"/>
    <mergeCell ref="L222:M222"/>
    <mergeCell ref="L223:M223"/>
    <mergeCell ref="L224:M224"/>
    <mergeCell ref="L225:M225"/>
    <mergeCell ref="L209:M209"/>
    <mergeCell ref="L210:M210"/>
    <mergeCell ref="L211:M211"/>
    <mergeCell ref="L212:M212"/>
    <mergeCell ref="L213:M213"/>
    <mergeCell ref="L214:M214"/>
    <mergeCell ref="L215:M215"/>
    <mergeCell ref="L216:M216"/>
    <mergeCell ref="L217:M217"/>
    <mergeCell ref="P228:Q228"/>
    <mergeCell ref="P229:Q229"/>
    <mergeCell ref="R204:T204"/>
    <mergeCell ref="R205:T205"/>
    <mergeCell ref="R206:T206"/>
    <mergeCell ref="R207:T207"/>
    <mergeCell ref="R208:T208"/>
    <mergeCell ref="R209:T209"/>
    <mergeCell ref="R210:T210"/>
    <mergeCell ref="R211:T211"/>
    <mergeCell ref="R212:T212"/>
    <mergeCell ref="R213:T213"/>
    <mergeCell ref="R214:T214"/>
    <mergeCell ref="R215:T215"/>
    <mergeCell ref="R216:T216"/>
    <mergeCell ref="R217:T217"/>
    <mergeCell ref="R218:T218"/>
    <mergeCell ref="R219:T219"/>
    <mergeCell ref="R220:T220"/>
    <mergeCell ref="R221:T221"/>
    <mergeCell ref="R222:T222"/>
    <mergeCell ref="R226:T226"/>
    <mergeCell ref="R227:T227"/>
    <mergeCell ref="P227:Q227"/>
    <mergeCell ref="N232:O232"/>
    <mergeCell ref="P203:Q203"/>
    <mergeCell ref="P204:Q204"/>
    <mergeCell ref="P205:Q205"/>
    <mergeCell ref="P206:Q206"/>
    <mergeCell ref="P207:Q207"/>
    <mergeCell ref="P208:Q208"/>
    <mergeCell ref="P209:Q209"/>
    <mergeCell ref="P210:Q210"/>
    <mergeCell ref="P211:Q211"/>
    <mergeCell ref="P212:Q212"/>
    <mergeCell ref="P213:Q213"/>
    <mergeCell ref="P214:Q214"/>
    <mergeCell ref="P215:Q215"/>
    <mergeCell ref="P216:Q216"/>
    <mergeCell ref="P217:Q217"/>
    <mergeCell ref="P218:Q218"/>
    <mergeCell ref="P219:Q219"/>
    <mergeCell ref="P220:Q220"/>
    <mergeCell ref="P221:Q221"/>
    <mergeCell ref="P222:Q222"/>
    <mergeCell ref="P223:Q223"/>
    <mergeCell ref="P224:Q224"/>
    <mergeCell ref="P225:Q225"/>
    <mergeCell ref="L232:M232"/>
    <mergeCell ref="N203:O203"/>
    <mergeCell ref="N204:O204"/>
    <mergeCell ref="N205:O205"/>
    <mergeCell ref="N206:O206"/>
    <mergeCell ref="N207:O207"/>
    <mergeCell ref="N208:O208"/>
    <mergeCell ref="N209:O209"/>
    <mergeCell ref="N210:O210"/>
    <mergeCell ref="N211:O211"/>
    <mergeCell ref="N212:O212"/>
    <mergeCell ref="N213:O213"/>
    <mergeCell ref="N214:O214"/>
    <mergeCell ref="N215:O215"/>
    <mergeCell ref="N216:O216"/>
    <mergeCell ref="N217:O217"/>
    <mergeCell ref="N218:O218"/>
    <mergeCell ref="N219:O219"/>
    <mergeCell ref="N220:O220"/>
    <mergeCell ref="N221:O221"/>
    <mergeCell ref="N222:O222"/>
    <mergeCell ref="N223:O223"/>
    <mergeCell ref="N224:O224"/>
    <mergeCell ref="N225:O225"/>
    <mergeCell ref="X217:Y217"/>
    <mergeCell ref="X218:Y218"/>
    <mergeCell ref="X219:Y219"/>
    <mergeCell ref="X204:Y204"/>
    <mergeCell ref="X205:Y205"/>
    <mergeCell ref="X206:Y206"/>
    <mergeCell ref="X207:Y207"/>
    <mergeCell ref="X208:Y208"/>
    <mergeCell ref="X209:Y209"/>
    <mergeCell ref="C13:H13"/>
    <mergeCell ref="I71:Y71"/>
    <mergeCell ref="I63:M63"/>
    <mergeCell ref="I195:M195"/>
    <mergeCell ref="C192:H192"/>
    <mergeCell ref="I163:Y163"/>
    <mergeCell ref="E184:H184"/>
    <mergeCell ref="I184:M184"/>
    <mergeCell ref="E185:H185"/>
    <mergeCell ref="E183:H183"/>
    <mergeCell ref="I26:Y26"/>
    <mergeCell ref="C60:H60"/>
    <mergeCell ref="I73:Y73"/>
    <mergeCell ref="C109:H109"/>
    <mergeCell ref="I185:M185"/>
    <mergeCell ref="I20:M20"/>
    <mergeCell ref="C174:H174"/>
    <mergeCell ref="I32:Y32"/>
    <mergeCell ref="I34:M34"/>
    <mergeCell ref="I36:M36"/>
    <mergeCell ref="I69:M69"/>
    <mergeCell ref="I118:M118"/>
    <mergeCell ref="I161:M161"/>
    <mergeCell ref="I79:Y79"/>
    <mergeCell ref="R232:T232"/>
    <mergeCell ref="P230:Q230"/>
    <mergeCell ref="E202:Y202"/>
    <mergeCell ref="C150:H150"/>
    <mergeCell ref="I197:M197"/>
    <mergeCell ref="O197:R197"/>
    <mergeCell ref="I155:Y155"/>
    <mergeCell ref="I157:Y157"/>
    <mergeCell ref="E15:H15"/>
    <mergeCell ref="I81:Y81"/>
    <mergeCell ref="I83:M83"/>
    <mergeCell ref="I85:M85"/>
    <mergeCell ref="I114:Y114"/>
    <mergeCell ref="I116:Y116"/>
    <mergeCell ref="I122:M122"/>
    <mergeCell ref="I124:M124"/>
    <mergeCell ref="I120:Y120"/>
    <mergeCell ref="I153:M153"/>
    <mergeCell ref="D111:Y111"/>
    <mergeCell ref="X220:Y220"/>
    <mergeCell ref="X213:Y213"/>
    <mergeCell ref="X214:Y214"/>
    <mergeCell ref="X215:Y215"/>
    <mergeCell ref="X216:Y216"/>
    <mergeCell ref="I112:Y112"/>
    <mergeCell ref="I165:M165"/>
    <mergeCell ref="I178:M178"/>
    <mergeCell ref="E186:H186"/>
    <mergeCell ref="I186:M186"/>
    <mergeCell ref="E187:H187"/>
    <mergeCell ref="I187:M187"/>
    <mergeCell ref="E181:Y181"/>
    <mergeCell ref="N233:O233"/>
    <mergeCell ref="P233:Q233"/>
    <mergeCell ref="R233:T233"/>
    <mergeCell ref="L230:M230"/>
    <mergeCell ref="L231:M231"/>
    <mergeCell ref="N226:O226"/>
    <mergeCell ref="N227:O227"/>
    <mergeCell ref="N228:O228"/>
    <mergeCell ref="N229:O229"/>
    <mergeCell ref="N230:O230"/>
    <mergeCell ref="N231:O231"/>
    <mergeCell ref="R228:T228"/>
    <mergeCell ref="R229:T229"/>
    <mergeCell ref="L226:M226"/>
    <mergeCell ref="R230:T230"/>
    <mergeCell ref="R231:T231"/>
    <mergeCell ref="I167:M167"/>
    <mergeCell ref="X203:Y203"/>
    <mergeCell ref="P231:Q231"/>
    <mergeCell ref="P232:Q232"/>
    <mergeCell ref="L233:M233"/>
    <mergeCell ref="L227:M227"/>
    <mergeCell ref="L228:M228"/>
    <mergeCell ref="L229:M22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F204:K204"/>
    <mergeCell ref="F205:K205"/>
    <mergeCell ref="F206:K206"/>
    <mergeCell ref="F207:K207"/>
    <mergeCell ref="F208:K208"/>
    <mergeCell ref="F209:K209"/>
    <mergeCell ref="F210:K210"/>
    <mergeCell ref="F211:K211"/>
    <mergeCell ref="F212:K212"/>
    <mergeCell ref="F213:K213"/>
    <mergeCell ref="F214:K214"/>
    <mergeCell ref="F215:K215"/>
    <mergeCell ref="F216:K216"/>
    <mergeCell ref="F217:K217"/>
    <mergeCell ref="F218:K218"/>
    <mergeCell ref="F219:K219"/>
    <mergeCell ref="F220:K220"/>
    <mergeCell ref="F221:K221"/>
    <mergeCell ref="F231:K231"/>
    <mergeCell ref="F232:K232"/>
    <mergeCell ref="F233:K233"/>
    <mergeCell ref="F222:K222"/>
    <mergeCell ref="F223:K223"/>
    <mergeCell ref="F224:K224"/>
    <mergeCell ref="F225:K225"/>
    <mergeCell ref="F226:K226"/>
    <mergeCell ref="F227:K227"/>
    <mergeCell ref="F228:K228"/>
    <mergeCell ref="F229:K229"/>
    <mergeCell ref="F230:K230"/>
  </mergeCells>
  <phoneticPr fontId="4"/>
  <conditionalFormatting sqref="I20:M20">
    <cfRule type="expression" dxfId="164" priority="165" stopIfTrue="1">
      <formula>$A20&lt;&gt;0</formula>
    </cfRule>
  </conditionalFormatting>
  <conditionalFormatting sqref="I22:Y22">
    <cfRule type="expression" dxfId="163" priority="164" stopIfTrue="1">
      <formula>$A22&lt;&gt;0</formula>
    </cfRule>
  </conditionalFormatting>
  <conditionalFormatting sqref="I24:Y24">
    <cfRule type="expression" dxfId="162" priority="163" stopIfTrue="1">
      <formula>$A24&lt;&gt;0</formula>
    </cfRule>
  </conditionalFormatting>
  <conditionalFormatting sqref="I26:Y26">
    <cfRule type="expression" dxfId="161" priority="162" stopIfTrue="1">
      <formula>$A26&lt;&gt;0</formula>
    </cfRule>
  </conditionalFormatting>
  <conditionalFormatting sqref="I28:Y28">
    <cfRule type="expression" dxfId="160" priority="161" stopIfTrue="1">
      <formula>$A28&lt;&gt;0</formula>
    </cfRule>
  </conditionalFormatting>
  <conditionalFormatting sqref="I30:Y30">
    <cfRule type="expression" dxfId="159" priority="160" stopIfTrue="1">
      <formula>$A30&lt;&gt;0</formula>
    </cfRule>
  </conditionalFormatting>
  <conditionalFormatting sqref="I32:Y32">
    <cfRule type="expression" dxfId="158" priority="159" stopIfTrue="1">
      <formula>$A32&lt;&gt;0</formula>
    </cfRule>
  </conditionalFormatting>
  <conditionalFormatting sqref="I34:M34">
    <cfRule type="expression" dxfId="157" priority="158" stopIfTrue="1">
      <formula>$A34&lt;&gt;0</formula>
    </cfRule>
  </conditionalFormatting>
  <conditionalFormatting sqref="I36:M36">
    <cfRule type="expression" dxfId="156" priority="157" stopIfTrue="1">
      <formula>$A36&lt;&gt;0</formula>
    </cfRule>
  </conditionalFormatting>
  <conditionalFormatting sqref="I38:Y38">
    <cfRule type="expression" dxfId="155" priority="156" stopIfTrue="1">
      <formula>$A38&lt;&gt;0</formula>
    </cfRule>
  </conditionalFormatting>
  <conditionalFormatting sqref="I40:M40">
    <cfRule type="expression" dxfId="154" priority="155" stopIfTrue="1">
      <formula>$A40&lt;&gt;0</formula>
    </cfRule>
  </conditionalFormatting>
  <conditionalFormatting sqref="I63:M63">
    <cfRule type="expression" dxfId="153" priority="154" stopIfTrue="1">
      <formula>$A63&lt;&gt;0</formula>
    </cfRule>
  </conditionalFormatting>
  <conditionalFormatting sqref="I69:M69">
    <cfRule type="expression" dxfId="152" priority="153" stopIfTrue="1">
      <formula>$A69&lt;&gt;0</formula>
    </cfRule>
  </conditionalFormatting>
  <conditionalFormatting sqref="I71:Y71">
    <cfRule type="expression" dxfId="151" priority="152" stopIfTrue="1">
      <formula>$A71&lt;&gt;0</formula>
    </cfRule>
  </conditionalFormatting>
  <conditionalFormatting sqref="I73:Y73">
    <cfRule type="expression" dxfId="150" priority="151" stopIfTrue="1">
      <formula>$A73&lt;&gt;0</formula>
    </cfRule>
  </conditionalFormatting>
  <conditionalFormatting sqref="I75:Y75">
    <cfRule type="expression" dxfId="149" priority="150" stopIfTrue="1">
      <formula>$A75&lt;&gt;0</formula>
    </cfRule>
  </conditionalFormatting>
  <conditionalFormatting sqref="I77:Y77">
    <cfRule type="expression" dxfId="148" priority="149" stopIfTrue="1">
      <formula>$A77&lt;&gt;0</formula>
    </cfRule>
  </conditionalFormatting>
  <conditionalFormatting sqref="I79:Y79">
    <cfRule type="expression" dxfId="147" priority="148" stopIfTrue="1">
      <formula>$A79&lt;&gt;0</formula>
    </cfRule>
  </conditionalFormatting>
  <conditionalFormatting sqref="I81:Y81">
    <cfRule type="expression" dxfId="146" priority="147" stopIfTrue="1">
      <formula>$A81&lt;&gt;0</formula>
    </cfRule>
  </conditionalFormatting>
  <conditionalFormatting sqref="I83:M83">
    <cfRule type="expression" dxfId="145" priority="146" stopIfTrue="1">
      <formula>$A83&lt;&gt;0</formula>
    </cfRule>
  </conditionalFormatting>
  <conditionalFormatting sqref="P83">
    <cfRule type="expression" dxfId="144" priority="145" stopIfTrue="1">
      <formula>$A84&lt;&gt;0</formula>
    </cfRule>
  </conditionalFormatting>
  <conditionalFormatting sqref="I85:M85">
    <cfRule type="expression" dxfId="143" priority="144" stopIfTrue="1">
      <formula>$A85&lt;&gt;0</formula>
    </cfRule>
  </conditionalFormatting>
  <conditionalFormatting sqref="I87:Y87">
    <cfRule type="expression" dxfId="142" priority="143" stopIfTrue="1">
      <formula>$A87&lt;&gt;0</formula>
    </cfRule>
  </conditionalFormatting>
  <conditionalFormatting sqref="I114:Y114">
    <cfRule type="expression" dxfId="141" priority="142" stopIfTrue="1">
      <formula>$A114&lt;&gt;0</formula>
    </cfRule>
  </conditionalFormatting>
  <conditionalFormatting sqref="I116:Y116">
    <cfRule type="expression" dxfId="140" priority="141" stopIfTrue="1">
      <formula>$A116&lt;&gt;0</formula>
    </cfRule>
  </conditionalFormatting>
  <conditionalFormatting sqref="I120:Y120">
    <cfRule type="expression" dxfId="139" priority="140" stopIfTrue="1">
      <formula>$A120&lt;&gt;0</formula>
    </cfRule>
  </conditionalFormatting>
  <conditionalFormatting sqref="I122:M122">
    <cfRule type="expression" dxfId="138" priority="139" stopIfTrue="1">
      <formula>$A122&lt;&gt;0</formula>
    </cfRule>
  </conditionalFormatting>
  <conditionalFormatting sqref="I124:M124">
    <cfRule type="expression" dxfId="137" priority="138" stopIfTrue="1">
      <formula>$A124&lt;&gt;0</formula>
    </cfRule>
  </conditionalFormatting>
  <conditionalFormatting sqref="I126:Y126">
    <cfRule type="expression" dxfId="136" priority="137" stopIfTrue="1">
      <formula>$A126&lt;&gt;0</formula>
    </cfRule>
  </conditionalFormatting>
  <conditionalFormatting sqref="I153:M153">
    <cfRule type="expression" dxfId="135" priority="136" stopIfTrue="1">
      <formula>$A153&lt;&gt;0</formula>
    </cfRule>
  </conditionalFormatting>
  <conditionalFormatting sqref="I155:Y155">
    <cfRule type="expression" dxfId="134" priority="135" stopIfTrue="1">
      <formula>$A155&lt;&gt;0</formula>
    </cfRule>
  </conditionalFormatting>
  <conditionalFormatting sqref="I157:Y157">
    <cfRule type="expression" dxfId="133" priority="134" stopIfTrue="1">
      <formula>$A157&lt;&gt;0</formula>
    </cfRule>
  </conditionalFormatting>
  <conditionalFormatting sqref="I159:M159">
    <cfRule type="expression" dxfId="132" priority="133" stopIfTrue="1">
      <formula>$A159&lt;&gt;0</formula>
    </cfRule>
  </conditionalFormatting>
  <conditionalFormatting sqref="I161:M161">
    <cfRule type="expression" dxfId="131" priority="132" stopIfTrue="1">
      <formula>$A161&lt;&gt;0</formula>
    </cfRule>
  </conditionalFormatting>
  <conditionalFormatting sqref="I163:Y163">
    <cfRule type="expression" dxfId="130" priority="131" stopIfTrue="1">
      <formula>$A163&lt;&gt;0</formula>
    </cfRule>
  </conditionalFormatting>
  <conditionalFormatting sqref="I165:M165">
    <cfRule type="expression" dxfId="129" priority="130" stopIfTrue="1">
      <formula>$A165&lt;&gt;0</formula>
    </cfRule>
  </conditionalFormatting>
  <conditionalFormatting sqref="I167:M167">
    <cfRule type="expression" dxfId="128" priority="129" stopIfTrue="1">
      <formula>$A167&lt;&gt;0</formula>
    </cfRule>
  </conditionalFormatting>
  <conditionalFormatting sqref="I169:Y169">
    <cfRule type="expression" dxfId="127" priority="128" stopIfTrue="1">
      <formula>$A169&lt;&gt;0</formula>
    </cfRule>
  </conditionalFormatting>
  <conditionalFormatting sqref="I183:M183">
    <cfRule type="expression" dxfId="126" priority="127" stopIfTrue="1">
      <formula>$A183&lt;&gt;0</formula>
    </cfRule>
  </conditionalFormatting>
  <conditionalFormatting sqref="I184:M184">
    <cfRule type="expression" dxfId="125" priority="126" stopIfTrue="1">
      <formula>$A184&lt;&gt;0</formula>
    </cfRule>
  </conditionalFormatting>
  <conditionalFormatting sqref="I185:M185">
    <cfRule type="expression" dxfId="124" priority="125" stopIfTrue="1">
      <formula>$A185&lt;&gt;0</formula>
    </cfRule>
  </conditionalFormatting>
  <conditionalFormatting sqref="I187:M187">
    <cfRule type="expression" dxfId="123" priority="124" stopIfTrue="1">
      <formula>$A187&lt;&gt;0</formula>
    </cfRule>
  </conditionalFormatting>
  <conditionalFormatting sqref="I195:M195">
    <cfRule type="expression" dxfId="122" priority="123" stopIfTrue="1">
      <formula>TRIM($I195)=""</formula>
    </cfRule>
  </conditionalFormatting>
  <conditionalFormatting sqref="P195">
    <cfRule type="expression" dxfId="121" priority="122" stopIfTrue="1">
      <formula>OR(NOT(ISNUMBER(VALUE($P195))), TRIM($P195)="", LEN($P195)&lt;&gt;6)</formula>
    </cfRule>
  </conditionalFormatting>
  <conditionalFormatting sqref="I197:M197">
    <cfRule type="expression" dxfId="120" priority="121" stopIfTrue="1">
      <formula>TRIM($I197)=""</formula>
    </cfRule>
  </conditionalFormatting>
  <conditionalFormatting sqref="O197:R197">
    <cfRule type="expression" dxfId="119" priority="120" stopIfTrue="1">
      <formula>TRIM($O197)=""</formula>
    </cfRule>
  </conditionalFormatting>
  <conditionalFormatting sqref="I199:M199">
    <cfRule type="expression" dxfId="118" priority="119" stopIfTrue="1">
      <formula>$A199&lt;&gt;0</formula>
    </cfRule>
  </conditionalFormatting>
  <conditionalFormatting sqref="L204:M204">
    <cfRule type="expression" dxfId="117" priority="118" stopIfTrue="1">
      <formula>希望&lt;&gt;0</formula>
    </cfRule>
  </conditionalFormatting>
  <conditionalFormatting sqref="N204:O204">
    <cfRule type="expression" dxfId="116" priority="117" stopIfTrue="1">
      <formula>AND($A204&lt;&gt;0, TRIM($N204)="")</formula>
    </cfRule>
  </conditionalFormatting>
  <conditionalFormatting sqref="P204:Q204">
    <cfRule type="expression" dxfId="115" priority="116" stopIfTrue="1">
      <formula>AND($A204&lt;&gt;0, TRIM($P204)="")</formula>
    </cfRule>
  </conditionalFormatting>
  <conditionalFormatting sqref="R204:T204">
    <cfRule type="expression" dxfId="114" priority="115" stopIfTrue="1">
      <formula>AND($A204&lt;&gt;0, TRIM($R204)="")</formula>
    </cfRule>
  </conditionalFormatting>
  <conditionalFormatting sqref="L205:M205">
    <cfRule type="expression" dxfId="113" priority="114" stopIfTrue="1">
      <formula>希望&lt;&gt;0</formula>
    </cfRule>
  </conditionalFormatting>
  <conditionalFormatting sqref="N205:O205">
    <cfRule type="expression" dxfId="112" priority="113" stopIfTrue="1">
      <formula>AND($A205&lt;&gt;0, TRIM($N205)="")</formula>
    </cfRule>
  </conditionalFormatting>
  <conditionalFormatting sqref="P205:Q205">
    <cfRule type="expression" dxfId="111" priority="112" stopIfTrue="1">
      <formula>AND($A205&lt;&gt;0, TRIM($P205)="")</formula>
    </cfRule>
  </conditionalFormatting>
  <conditionalFormatting sqref="R205:T205">
    <cfRule type="expression" dxfId="110" priority="111" stopIfTrue="1">
      <formula>AND($A205&lt;&gt;0, TRIM($R205)="")</formula>
    </cfRule>
  </conditionalFormatting>
  <conditionalFormatting sqref="L206:M206">
    <cfRule type="expression" dxfId="109" priority="110" stopIfTrue="1">
      <formula>希望&lt;&gt;0</formula>
    </cfRule>
  </conditionalFormatting>
  <conditionalFormatting sqref="N206:O206">
    <cfRule type="expression" dxfId="108" priority="109" stopIfTrue="1">
      <formula>AND($A206&lt;&gt;0, TRIM($N206)="")</formula>
    </cfRule>
  </conditionalFormatting>
  <conditionalFormatting sqref="P206:Q206">
    <cfRule type="expression" dxfId="107" priority="108" stopIfTrue="1">
      <formula>AND($A206&lt;&gt;0, TRIM($P206)="")</formula>
    </cfRule>
  </conditionalFormatting>
  <conditionalFormatting sqref="R206:T206">
    <cfRule type="expression" dxfId="106" priority="107" stopIfTrue="1">
      <formula>AND($A206&lt;&gt;0, TRIM($R206)="")</formula>
    </cfRule>
  </conditionalFormatting>
  <conditionalFormatting sqref="L207:M207">
    <cfRule type="expression" dxfId="105" priority="106" stopIfTrue="1">
      <formula>希望&lt;&gt;0</formula>
    </cfRule>
  </conditionalFormatting>
  <conditionalFormatting sqref="N207:O207">
    <cfRule type="expression" dxfId="104" priority="105" stopIfTrue="1">
      <formula>AND($A207&lt;&gt;0, TRIM($N207)="")</formula>
    </cfRule>
  </conditionalFormatting>
  <conditionalFormatting sqref="P207:Q207">
    <cfRule type="expression" dxfId="103" priority="104" stopIfTrue="1">
      <formula>AND($A207&lt;&gt;0, TRIM($P207)="")</formula>
    </cfRule>
  </conditionalFormatting>
  <conditionalFormatting sqref="R207:T207">
    <cfRule type="expression" dxfId="102" priority="103" stopIfTrue="1">
      <formula>AND($A207&lt;&gt;0, TRIM($R207)="")</formula>
    </cfRule>
  </conditionalFormatting>
  <conditionalFormatting sqref="L208:M208">
    <cfRule type="expression" dxfId="101" priority="102" stopIfTrue="1">
      <formula>希望&lt;&gt;0</formula>
    </cfRule>
  </conditionalFormatting>
  <conditionalFormatting sqref="N208:O208">
    <cfRule type="expression" dxfId="100" priority="101" stopIfTrue="1">
      <formula>AND($A208&lt;&gt;0, TRIM($N208)="")</formula>
    </cfRule>
  </conditionalFormatting>
  <conditionalFormatting sqref="P208:Q208">
    <cfRule type="expression" dxfId="99" priority="100" stopIfTrue="1">
      <formula>AND($A208&lt;&gt;0, TRIM($P208)="")</formula>
    </cfRule>
  </conditionalFormatting>
  <conditionalFormatting sqref="R208:T208">
    <cfRule type="expression" dxfId="98" priority="99" stopIfTrue="1">
      <formula>AND($A208&lt;&gt;0, TRIM($R208)="")</formula>
    </cfRule>
  </conditionalFormatting>
  <conditionalFormatting sqref="L209:M209">
    <cfRule type="expression" dxfId="97" priority="98" stopIfTrue="1">
      <formula>希望&lt;&gt;0</formula>
    </cfRule>
  </conditionalFormatting>
  <conditionalFormatting sqref="N209:O209">
    <cfRule type="expression" dxfId="96" priority="97" stopIfTrue="1">
      <formula>AND($A209&lt;&gt;0, TRIM($N209)="")</formula>
    </cfRule>
  </conditionalFormatting>
  <conditionalFormatting sqref="P209:Q209">
    <cfRule type="expression" dxfId="95" priority="96" stopIfTrue="1">
      <formula>AND($A209&lt;&gt;0, TRIM($P209)="")</formula>
    </cfRule>
  </conditionalFormatting>
  <conditionalFormatting sqref="R209:T209">
    <cfRule type="expression" dxfId="94" priority="95" stopIfTrue="1">
      <formula>AND($A209&lt;&gt;0, TRIM($R209)="")</formula>
    </cfRule>
  </conditionalFormatting>
  <conditionalFormatting sqref="L210:M210">
    <cfRule type="expression" dxfId="93" priority="94" stopIfTrue="1">
      <formula>希望&lt;&gt;0</formula>
    </cfRule>
  </conditionalFormatting>
  <conditionalFormatting sqref="N210:O210">
    <cfRule type="expression" dxfId="92" priority="93" stopIfTrue="1">
      <formula>AND($A210&lt;&gt;0, TRIM($N210)="")</formula>
    </cfRule>
  </conditionalFormatting>
  <conditionalFormatting sqref="P210:Q210">
    <cfRule type="expression" dxfId="91" priority="92" stopIfTrue="1">
      <formula>AND($A210&lt;&gt;0, TRIM($P210)="")</formula>
    </cfRule>
  </conditionalFormatting>
  <conditionalFormatting sqref="R210:T210">
    <cfRule type="expression" dxfId="90" priority="91" stopIfTrue="1">
      <formula>AND($A210&lt;&gt;0, TRIM($R210)="")</formula>
    </cfRule>
  </conditionalFormatting>
  <conditionalFormatting sqref="L211:M211">
    <cfRule type="expression" dxfId="89" priority="90" stopIfTrue="1">
      <formula>希望&lt;&gt;0</formula>
    </cfRule>
  </conditionalFormatting>
  <conditionalFormatting sqref="N211:O211">
    <cfRule type="expression" dxfId="88" priority="89" stopIfTrue="1">
      <formula>AND($A211&lt;&gt;0, TRIM($N211)="")</formula>
    </cfRule>
  </conditionalFormatting>
  <conditionalFormatting sqref="P211:Q211">
    <cfRule type="expression" dxfId="87" priority="88" stopIfTrue="1">
      <formula>AND($A211&lt;&gt;0, TRIM($P211)="")</formula>
    </cfRule>
  </conditionalFormatting>
  <conditionalFormatting sqref="R211:T211">
    <cfRule type="expression" dxfId="86" priority="87" stopIfTrue="1">
      <formula>AND($A211&lt;&gt;0, TRIM($R211)="")</formula>
    </cfRule>
  </conditionalFormatting>
  <conditionalFormatting sqref="L212:M212">
    <cfRule type="expression" dxfId="85" priority="86" stopIfTrue="1">
      <formula>希望&lt;&gt;0</formula>
    </cfRule>
  </conditionalFormatting>
  <conditionalFormatting sqref="N212:O212">
    <cfRule type="expression" dxfId="84" priority="85" stopIfTrue="1">
      <formula>AND($A212&lt;&gt;0, TRIM($N212)="")</formula>
    </cfRule>
  </conditionalFormatting>
  <conditionalFormatting sqref="P212:Q212">
    <cfRule type="expression" dxfId="83" priority="84" stopIfTrue="1">
      <formula>AND($A212&lt;&gt;0, TRIM($P212)="")</formula>
    </cfRule>
  </conditionalFormatting>
  <conditionalFormatting sqref="R212:T212">
    <cfRule type="expression" dxfId="82" priority="83" stopIfTrue="1">
      <formula>AND($A212&lt;&gt;0, TRIM($R212)="")</formula>
    </cfRule>
  </conditionalFormatting>
  <conditionalFormatting sqref="L213:M213">
    <cfRule type="expression" dxfId="81" priority="82" stopIfTrue="1">
      <formula>希望&lt;&gt;0</formula>
    </cfRule>
  </conditionalFormatting>
  <conditionalFormatting sqref="N213:O213">
    <cfRule type="expression" dxfId="80" priority="81" stopIfTrue="1">
      <formula>AND($A213&lt;&gt;0, TRIM($N213)="")</formula>
    </cfRule>
  </conditionalFormatting>
  <conditionalFormatting sqref="P213:Q213">
    <cfRule type="expression" dxfId="79" priority="80" stopIfTrue="1">
      <formula>AND($A213&lt;&gt;0, TRIM($P213)="")</formula>
    </cfRule>
  </conditionalFormatting>
  <conditionalFormatting sqref="R213:T213">
    <cfRule type="expression" dxfId="78" priority="79" stopIfTrue="1">
      <formula>AND($A213&lt;&gt;0, TRIM($R213)="")</formula>
    </cfRule>
  </conditionalFormatting>
  <conditionalFormatting sqref="L214:M214">
    <cfRule type="expression" dxfId="77" priority="78" stopIfTrue="1">
      <formula>希望&lt;&gt;0</formula>
    </cfRule>
  </conditionalFormatting>
  <conditionalFormatting sqref="N214:O214">
    <cfRule type="expression" dxfId="76" priority="77" stopIfTrue="1">
      <formula>AND($A214&lt;&gt;0, TRIM($N214)="")</formula>
    </cfRule>
  </conditionalFormatting>
  <conditionalFormatting sqref="P214:Q214">
    <cfRule type="expression" dxfId="75" priority="76" stopIfTrue="1">
      <formula>AND($A214&lt;&gt;0, TRIM($P214)="")</formula>
    </cfRule>
  </conditionalFormatting>
  <conditionalFormatting sqref="R214:T214">
    <cfRule type="expression" dxfId="74" priority="75" stopIfTrue="1">
      <formula>AND($A214&lt;&gt;0, TRIM($R214)="")</formula>
    </cfRule>
  </conditionalFormatting>
  <conditionalFormatting sqref="L215:M215">
    <cfRule type="expression" dxfId="73" priority="74" stopIfTrue="1">
      <formula>希望&lt;&gt;0</formula>
    </cfRule>
  </conditionalFormatting>
  <conditionalFormatting sqref="N215:O215">
    <cfRule type="expression" dxfId="72" priority="73" stopIfTrue="1">
      <formula>AND($A215&lt;&gt;0, TRIM($N215)="")</formula>
    </cfRule>
  </conditionalFormatting>
  <conditionalFormatting sqref="P215:Q215">
    <cfRule type="expression" dxfId="71" priority="72" stopIfTrue="1">
      <formula>AND($A215&lt;&gt;0, TRIM($P215)="")</formula>
    </cfRule>
  </conditionalFormatting>
  <conditionalFormatting sqref="R215:T215">
    <cfRule type="expression" dxfId="70" priority="71" stopIfTrue="1">
      <formula>AND($A215&lt;&gt;0, TRIM($R215)="")</formula>
    </cfRule>
  </conditionalFormatting>
  <conditionalFormatting sqref="L216:M216">
    <cfRule type="expression" dxfId="69" priority="70" stopIfTrue="1">
      <formula>希望&lt;&gt;0</formula>
    </cfRule>
  </conditionalFormatting>
  <conditionalFormatting sqref="N216:O216">
    <cfRule type="expression" dxfId="68" priority="69" stopIfTrue="1">
      <formula>AND($A216&lt;&gt;0, TRIM($N216)="")</formula>
    </cfRule>
  </conditionalFormatting>
  <conditionalFormatting sqref="P216:Q216">
    <cfRule type="expression" dxfId="67" priority="68" stopIfTrue="1">
      <formula>AND($A216&lt;&gt;0, TRIM($P216)="")</formula>
    </cfRule>
  </conditionalFormatting>
  <conditionalFormatting sqref="R216:T216">
    <cfRule type="expression" dxfId="66" priority="67" stopIfTrue="1">
      <formula>AND($A216&lt;&gt;0, TRIM($R216)="")</formula>
    </cfRule>
  </conditionalFormatting>
  <conditionalFormatting sqref="L217:M217">
    <cfRule type="expression" dxfId="65" priority="66" stopIfTrue="1">
      <formula>希望&lt;&gt;0</formula>
    </cfRule>
  </conditionalFormatting>
  <conditionalFormatting sqref="N217:O217">
    <cfRule type="expression" dxfId="64" priority="65" stopIfTrue="1">
      <formula>AND($A217&lt;&gt;0, TRIM($N217)="")</formula>
    </cfRule>
  </conditionalFormatting>
  <conditionalFormatting sqref="P217:Q217">
    <cfRule type="expression" dxfId="63" priority="64" stopIfTrue="1">
      <formula>AND($A217&lt;&gt;0, TRIM($P217)="")</formula>
    </cfRule>
  </conditionalFormatting>
  <conditionalFormatting sqref="R217:T217">
    <cfRule type="expression" dxfId="62" priority="63" stopIfTrue="1">
      <formula>AND($A217&lt;&gt;0, TRIM($R217)="")</formula>
    </cfRule>
  </conditionalFormatting>
  <conditionalFormatting sqref="L218:M218">
    <cfRule type="expression" dxfId="61" priority="62" stopIfTrue="1">
      <formula>希望&lt;&gt;0</formula>
    </cfRule>
  </conditionalFormatting>
  <conditionalFormatting sqref="N218:O218">
    <cfRule type="expression" dxfId="60" priority="61" stopIfTrue="1">
      <formula>AND($A218&lt;&gt;0, TRIM($N218)="")</formula>
    </cfRule>
  </conditionalFormatting>
  <conditionalFormatting sqref="P218:Q218">
    <cfRule type="expression" dxfId="59" priority="60" stopIfTrue="1">
      <formula>AND($A218&lt;&gt;0, TRIM($P218)="")</formula>
    </cfRule>
  </conditionalFormatting>
  <conditionalFormatting sqref="R218:T218">
    <cfRule type="expression" dxfId="58" priority="59" stopIfTrue="1">
      <formula>AND($A218&lt;&gt;0, TRIM($R218)="")</formula>
    </cfRule>
  </conditionalFormatting>
  <conditionalFormatting sqref="L219:M219">
    <cfRule type="expression" dxfId="57" priority="58" stopIfTrue="1">
      <formula>希望&lt;&gt;0</formula>
    </cfRule>
  </conditionalFormatting>
  <conditionalFormatting sqref="N219:O219">
    <cfRule type="expression" dxfId="56" priority="57" stopIfTrue="1">
      <formula>AND($A219&lt;&gt;0, TRIM($N219)="")</formula>
    </cfRule>
  </conditionalFormatting>
  <conditionalFormatting sqref="P219:Q219">
    <cfRule type="expression" dxfId="55" priority="56" stopIfTrue="1">
      <formula>AND($A219&lt;&gt;0, TRIM($P219)="")</formula>
    </cfRule>
  </conditionalFormatting>
  <conditionalFormatting sqref="R219:T219">
    <cfRule type="expression" dxfId="54" priority="55" stopIfTrue="1">
      <formula>AND($A219&lt;&gt;0, TRIM($R219)="")</formula>
    </cfRule>
  </conditionalFormatting>
  <conditionalFormatting sqref="L220:M220">
    <cfRule type="expression" dxfId="53" priority="54" stopIfTrue="1">
      <formula>希望&lt;&gt;0</formula>
    </cfRule>
  </conditionalFormatting>
  <conditionalFormatting sqref="N220:O220">
    <cfRule type="expression" dxfId="52" priority="53" stopIfTrue="1">
      <formula>AND($A220&lt;&gt;0, TRIM($N220)="")</formula>
    </cfRule>
  </conditionalFormatting>
  <conditionalFormatting sqref="P220:Q220">
    <cfRule type="expression" dxfId="51" priority="52" stopIfTrue="1">
      <formula>AND($A220&lt;&gt;0, TRIM($P220)="")</formula>
    </cfRule>
  </conditionalFormatting>
  <conditionalFormatting sqref="R220:T220">
    <cfRule type="expression" dxfId="50" priority="51" stopIfTrue="1">
      <formula>AND($A220&lt;&gt;0, TRIM($R220)="")</formula>
    </cfRule>
  </conditionalFormatting>
  <conditionalFormatting sqref="L221:M221">
    <cfRule type="expression" dxfId="49" priority="50" stopIfTrue="1">
      <formula>希望&lt;&gt;0</formula>
    </cfRule>
  </conditionalFormatting>
  <conditionalFormatting sqref="N221:O221">
    <cfRule type="expression" dxfId="48" priority="49" stopIfTrue="1">
      <formula>AND($A221&lt;&gt;0, TRIM($N221)="")</formula>
    </cfRule>
  </conditionalFormatting>
  <conditionalFormatting sqref="P221:Q221">
    <cfRule type="expression" dxfId="47" priority="48" stopIfTrue="1">
      <formula>AND($A221&lt;&gt;0, TRIM($P221)="")</formula>
    </cfRule>
  </conditionalFormatting>
  <conditionalFormatting sqref="R221:T221">
    <cfRule type="expression" dxfId="46" priority="47" stopIfTrue="1">
      <formula>AND($A221&lt;&gt;0, TRIM($R221)="")</formula>
    </cfRule>
  </conditionalFormatting>
  <conditionalFormatting sqref="L222:M222">
    <cfRule type="expression" dxfId="45" priority="46" stopIfTrue="1">
      <formula>希望&lt;&gt;0</formula>
    </cfRule>
  </conditionalFormatting>
  <conditionalFormatting sqref="N222:O222">
    <cfRule type="expression" dxfId="44" priority="45" stopIfTrue="1">
      <formula>AND($A222&lt;&gt;0, TRIM($N222)="")</formula>
    </cfRule>
  </conditionalFormatting>
  <conditionalFormatting sqref="P222:Q222">
    <cfRule type="expression" dxfId="43" priority="44" stopIfTrue="1">
      <formula>AND($A222&lt;&gt;0, TRIM($P222)="")</formula>
    </cfRule>
  </conditionalFormatting>
  <conditionalFormatting sqref="R222:T222">
    <cfRule type="expression" dxfId="42" priority="43" stopIfTrue="1">
      <formula>AND($A222&lt;&gt;0, TRIM($R222)="")</formula>
    </cfRule>
  </conditionalFormatting>
  <conditionalFormatting sqref="L223:M223">
    <cfRule type="expression" dxfId="41" priority="42" stopIfTrue="1">
      <formula>希望&lt;&gt;0</formula>
    </cfRule>
  </conditionalFormatting>
  <conditionalFormatting sqref="N223:O223">
    <cfRule type="expression" dxfId="40" priority="41" stopIfTrue="1">
      <formula>AND($A223&lt;&gt;0, TRIM($N223)="")</formula>
    </cfRule>
  </conditionalFormatting>
  <conditionalFormatting sqref="P223:Q223">
    <cfRule type="expression" dxfId="39" priority="40" stopIfTrue="1">
      <formula>AND($A223&lt;&gt;0, TRIM($P223)="")</formula>
    </cfRule>
  </conditionalFormatting>
  <conditionalFormatting sqref="R223:T223">
    <cfRule type="expression" dxfId="38" priority="39" stopIfTrue="1">
      <formula>AND($A223&lt;&gt;0, TRIM($R223)="")</formula>
    </cfRule>
  </conditionalFormatting>
  <conditionalFormatting sqref="L224:M224">
    <cfRule type="expression" dxfId="37" priority="38" stopIfTrue="1">
      <formula>希望&lt;&gt;0</formula>
    </cfRule>
  </conditionalFormatting>
  <conditionalFormatting sqref="N224:O224">
    <cfRule type="expression" dxfId="36" priority="37" stopIfTrue="1">
      <formula>AND($A224&lt;&gt;0, TRIM($N224)="")</formula>
    </cfRule>
  </conditionalFormatting>
  <conditionalFormatting sqref="P224:Q224">
    <cfRule type="expression" dxfId="35" priority="36" stopIfTrue="1">
      <formula>AND($A224&lt;&gt;0, TRIM($P224)="")</formula>
    </cfRule>
  </conditionalFormatting>
  <conditionalFormatting sqref="R224:T224">
    <cfRule type="expression" dxfId="34" priority="35" stopIfTrue="1">
      <formula>AND($A224&lt;&gt;0, TRIM($R224)="")</formula>
    </cfRule>
  </conditionalFormatting>
  <conditionalFormatting sqref="L225:M225">
    <cfRule type="expression" dxfId="33" priority="34" stopIfTrue="1">
      <formula>希望&lt;&gt;0</formula>
    </cfRule>
  </conditionalFormatting>
  <conditionalFormatting sqref="N225:O225">
    <cfRule type="expression" dxfId="32" priority="33" stopIfTrue="1">
      <formula>AND($A225&lt;&gt;0, TRIM($N225)="")</formula>
    </cfRule>
  </conditionalFormatting>
  <conditionalFormatting sqref="P225:Q225">
    <cfRule type="expression" dxfId="31" priority="32" stopIfTrue="1">
      <formula>AND($A225&lt;&gt;0, TRIM($P225)="")</formula>
    </cfRule>
  </conditionalFormatting>
  <conditionalFormatting sqref="R225:T225">
    <cfRule type="expression" dxfId="30" priority="31" stopIfTrue="1">
      <formula>AND($A225&lt;&gt;0, TRIM($R225)="")</formula>
    </cfRule>
  </conditionalFormatting>
  <conditionalFormatting sqref="L226:M226">
    <cfRule type="expression" dxfId="29" priority="30" stopIfTrue="1">
      <formula>希望&lt;&gt;0</formula>
    </cfRule>
  </conditionalFormatting>
  <conditionalFormatting sqref="N226:O226">
    <cfRule type="expression" dxfId="28" priority="29" stopIfTrue="1">
      <formula>AND($A226&lt;&gt;0, TRIM($N226)="")</formula>
    </cfRule>
  </conditionalFormatting>
  <conditionalFormatting sqref="P226:Q226">
    <cfRule type="expression" dxfId="27" priority="28" stopIfTrue="1">
      <formula>AND($A226&lt;&gt;0, TRIM($P226)="")</formula>
    </cfRule>
  </conditionalFormatting>
  <conditionalFormatting sqref="R226:T226">
    <cfRule type="expression" dxfId="26" priority="27" stopIfTrue="1">
      <formula>AND($A226&lt;&gt;0, TRIM($R226)="")</formula>
    </cfRule>
  </conditionalFormatting>
  <conditionalFormatting sqref="L227:M227">
    <cfRule type="expression" dxfId="25" priority="26" stopIfTrue="1">
      <formula>希望&lt;&gt;0</formula>
    </cfRule>
  </conditionalFormatting>
  <conditionalFormatting sqref="N227:O227">
    <cfRule type="expression" dxfId="24" priority="25" stopIfTrue="1">
      <formula>AND($A227&lt;&gt;0, TRIM($N227)="")</formula>
    </cfRule>
  </conditionalFormatting>
  <conditionalFormatting sqref="P227:Q227">
    <cfRule type="expression" dxfId="23" priority="24" stopIfTrue="1">
      <formula>AND($A227&lt;&gt;0, TRIM($P227)="")</formula>
    </cfRule>
  </conditionalFormatting>
  <conditionalFormatting sqref="R227:T227">
    <cfRule type="expression" dxfId="22" priority="23" stopIfTrue="1">
      <formula>AND($A227&lt;&gt;0, TRIM($R227)="")</formula>
    </cfRule>
  </conditionalFormatting>
  <conditionalFormatting sqref="L228:M228">
    <cfRule type="expression" dxfId="21" priority="22" stopIfTrue="1">
      <formula>希望&lt;&gt;0</formula>
    </cfRule>
  </conditionalFormatting>
  <conditionalFormatting sqref="N228:O228">
    <cfRule type="expression" dxfId="20" priority="21" stopIfTrue="1">
      <formula>AND($A228&lt;&gt;0, TRIM($N228)="")</formula>
    </cfRule>
  </conditionalFormatting>
  <conditionalFormatting sqref="P228:Q228">
    <cfRule type="expression" dxfId="19" priority="20" stopIfTrue="1">
      <formula>AND($A228&lt;&gt;0, TRIM($P228)="")</formula>
    </cfRule>
  </conditionalFormatting>
  <conditionalFormatting sqref="R228:T228">
    <cfRule type="expression" dxfId="18" priority="19" stopIfTrue="1">
      <formula>AND($A228&lt;&gt;0, TRIM($R228)="")</formula>
    </cfRule>
  </conditionalFormatting>
  <conditionalFormatting sqref="L229:M229">
    <cfRule type="expression" dxfId="17" priority="18" stopIfTrue="1">
      <formula>希望&lt;&gt;0</formula>
    </cfRule>
  </conditionalFormatting>
  <conditionalFormatting sqref="N229:O229">
    <cfRule type="expression" dxfId="16" priority="17" stopIfTrue="1">
      <formula>AND($A229&lt;&gt;0, TRIM($N229)="")</formula>
    </cfRule>
  </conditionalFormatting>
  <conditionalFormatting sqref="P229:Q229">
    <cfRule type="expression" dxfId="15" priority="16" stopIfTrue="1">
      <formula>AND($A229&lt;&gt;0, TRIM($P229)="")</formula>
    </cfRule>
  </conditionalFormatting>
  <conditionalFormatting sqref="R229:T229">
    <cfRule type="expression" dxfId="14" priority="15" stopIfTrue="1">
      <formula>AND($A229&lt;&gt;0, TRIM($R229)="")</formula>
    </cfRule>
  </conditionalFormatting>
  <conditionalFormatting sqref="L230:M230">
    <cfRule type="expression" dxfId="13" priority="14" stopIfTrue="1">
      <formula>希望&lt;&gt;0</formula>
    </cfRule>
  </conditionalFormatting>
  <conditionalFormatting sqref="N230:O230">
    <cfRule type="expression" dxfId="12" priority="13" stopIfTrue="1">
      <formula>AND($A230&lt;&gt;0, TRIM($N230)="")</formula>
    </cfRule>
  </conditionalFormatting>
  <conditionalFormatting sqref="P230:Q230">
    <cfRule type="expression" dxfId="11" priority="12" stopIfTrue="1">
      <formula>AND($A230&lt;&gt;0, TRIM($P230)="")</formula>
    </cfRule>
  </conditionalFormatting>
  <conditionalFormatting sqref="R230:T230">
    <cfRule type="expression" dxfId="10" priority="11" stopIfTrue="1">
      <formula>AND($A230&lt;&gt;0, TRIM($R230)="")</formula>
    </cfRule>
  </conditionalFormatting>
  <conditionalFormatting sqref="L231:M231">
    <cfRule type="expression" dxfId="9" priority="10" stopIfTrue="1">
      <formula>希望&lt;&gt;0</formula>
    </cfRule>
  </conditionalFormatting>
  <conditionalFormatting sqref="N231:O231">
    <cfRule type="expression" dxfId="8" priority="9" stopIfTrue="1">
      <formula>AND($A231&lt;&gt;0, TRIM($N231)="")</formula>
    </cfRule>
  </conditionalFormatting>
  <conditionalFormatting sqref="P231:Q231">
    <cfRule type="expression" dxfId="7" priority="8" stopIfTrue="1">
      <formula>AND($A231&lt;&gt;0, TRIM($P231)="")</formula>
    </cfRule>
  </conditionalFormatting>
  <conditionalFormatting sqref="R231:T231">
    <cfRule type="expression" dxfId="6" priority="7" stopIfTrue="1">
      <formula>AND($A231&lt;&gt;0, TRIM($R231)="")</formula>
    </cfRule>
  </conditionalFormatting>
  <conditionalFormatting sqref="L232:M232">
    <cfRule type="expression" dxfId="5" priority="6" stopIfTrue="1">
      <formula>希望&lt;&gt;0</formula>
    </cfRule>
  </conditionalFormatting>
  <conditionalFormatting sqref="N232:O232">
    <cfRule type="expression" dxfId="4" priority="5" stopIfTrue="1">
      <formula>AND($A232&lt;&gt;0, TRIM($N232)="")</formula>
    </cfRule>
  </conditionalFormatting>
  <conditionalFormatting sqref="P232:Q232">
    <cfRule type="expression" dxfId="3" priority="4" stopIfTrue="1">
      <formula>AND($A232&lt;&gt;0, TRIM($P232)="")</formula>
    </cfRule>
  </conditionalFormatting>
  <conditionalFormatting sqref="R232:T232">
    <cfRule type="expression" dxfId="2" priority="3" stopIfTrue="1">
      <formula>AND($A232&lt;&gt;0, TRIM($R232)="")</formula>
    </cfRule>
  </conditionalFormatting>
  <conditionalFormatting sqref="L233:M233">
    <cfRule type="expression" dxfId="1" priority="2" stopIfTrue="1">
      <formula>希望&lt;&gt;0</formula>
    </cfRule>
  </conditionalFormatting>
  <conditionalFormatting sqref="R233:T233">
    <cfRule type="expression" dxfId="0" priority="1" stopIfTrue="1">
      <formula>AND($A233&lt;&gt;0, TRIM($R233)="")</formula>
    </cfRule>
  </conditionalFormatting>
  <dataValidations count="206">
    <dataValidation imeMode="hiragana" allowBlank="1" showInputMessage="1" showErrorMessage="1" sqref="X204:Y204 X205:Y205 X206:Y206 X207:Y207 X208:Y208 X209:Y209 X210:Y210 X211:Y211 X212:Y212 X213:Y213 X214:Y214 X215:Y215 X216:Y216 X217:Y217 X218:Y218 X219:Y219 X220:Y220 X221:Y221 X222:Y222 X223:Y223 X224:Y224 X225:Y225 X226:Y226 X227:Y227 X228:Y228 X229:Y229 X230:Y230 X231:Y231 X232:Y232 X233:Y233" xr:uid="{777A23DB-3FCD-4BFD-B16F-EB9B8E8ED872}"/>
    <dataValidation imeMode="halfAlpha" allowBlank="1" showInputMessage="1" showErrorMessage="1" sqref="P195" xr:uid="{298B1DD5-BFAD-4C02-B2C1-FF51FEB925EB}"/>
    <dataValidation imeMode="hiragana" allowBlank="1" showInputMessage="1" showErrorMessage="1" sqref="I22:Y22" xr:uid="{B59B13E1-2955-49F4-8000-B97EF2B7DFE6}"/>
    <dataValidation type="whole" imeMode="halfAlpha" allowBlank="1" showInputMessage="1" showErrorMessage="1" error="7桁の数字を入力してください" sqref="I20:M20" xr:uid="{D7B3D712-B9B6-48E9-9E72-B9AF2AD899D0}">
      <formula1>0</formula1>
      <formula2>9999999</formula2>
    </dataValidation>
    <dataValidation imeMode="fullKatakana" allowBlank="1" showInputMessage="1" showErrorMessage="1" sqref="I24:Y24" xr:uid="{66A7A369-9A0D-4441-8D55-AD764CFA5B8E}"/>
    <dataValidation imeMode="hiragana" allowBlank="1" showInputMessage="1" showErrorMessage="1" sqref="I26:Y26" xr:uid="{133CC79C-7377-4CC2-B1DC-06E93E3D3296}"/>
    <dataValidation imeMode="hiragana" allowBlank="1" showInputMessage="1" showErrorMessage="1" sqref="I28:Y28" xr:uid="{5429A7AE-6FCD-4A66-9260-AA66EFCB4880}"/>
    <dataValidation imeMode="fullKatakana" allowBlank="1" showInputMessage="1" showErrorMessage="1" sqref="I30:Y30" xr:uid="{DFB86C4B-8F8A-4665-A77E-354F53582316}"/>
    <dataValidation imeMode="hiragana" allowBlank="1" showInputMessage="1" showErrorMessage="1" sqref="I32:Y32" xr:uid="{313BC7A7-875F-4077-878A-B371EFC89A3B}"/>
    <dataValidation imeMode="halfAlpha" allowBlank="1" showInputMessage="1" showErrorMessage="1" sqref="I34:M34" xr:uid="{B2AFCCA3-991B-4E06-8F00-1D7095ABBF12}"/>
    <dataValidation imeMode="halfAlpha" allowBlank="1" showInputMessage="1" showErrorMessage="1" sqref="P34" xr:uid="{620BC37C-E308-499B-B275-B85969CEE500}"/>
    <dataValidation imeMode="halfAlpha" allowBlank="1" showInputMessage="1" showErrorMessage="1" sqref="I36:M36" xr:uid="{00B3BEA8-6C21-42B9-A4B0-EC4D35061A04}"/>
    <dataValidation imeMode="halfAlpha" allowBlank="1" showInputMessage="1" showErrorMessage="1" sqref="I38:Y38" xr:uid="{BE694290-4374-4988-9EEE-F61500E32F6A}"/>
    <dataValidation type="list" imeMode="halfAlpha" allowBlank="1" showInputMessage="1" showErrorMessage="1" error="リストから選択してください" sqref="I40:M40" xr:uid="{BFCE0E9E-89B7-47F0-B17A-70457CBCC431}">
      <formula1>"一致する,一致しない"</formula1>
    </dataValidation>
    <dataValidation type="list" imeMode="halfAlpha" allowBlank="1" showInputMessage="1" showErrorMessage="1" error="リストから選択してください" sqref="I63:M63" xr:uid="{2B462A60-EC94-48E1-90DF-6DA52A326376}">
      <formula1>"しない,する"</formula1>
    </dataValidation>
    <dataValidation type="whole" imeMode="halfAlpha" allowBlank="1" showInputMessage="1" showErrorMessage="1" error="7桁の数字を入力してください" sqref="I69:M69" xr:uid="{261BFE04-0FD4-4ECD-BA49-C543AFC07445}">
      <formula1>0</formula1>
      <formula2>9999999</formula2>
    </dataValidation>
    <dataValidation imeMode="hiragana" allowBlank="1" showInputMessage="1" showErrorMessage="1" sqref="I71:Y71" xr:uid="{1877C43A-662D-4A74-8F0F-16EE01CD51C0}"/>
    <dataValidation imeMode="fullKatakana" allowBlank="1" showInputMessage="1" showErrorMessage="1" sqref="I73:Y73" xr:uid="{6ABC7BDF-9011-4C2D-85B5-BE0229BCFEAA}"/>
    <dataValidation imeMode="hiragana" allowBlank="1" showInputMessage="1" showErrorMessage="1" sqref="I75:Y75" xr:uid="{F9DA42D5-62DB-407F-9836-8A6EC2EC36C8}"/>
    <dataValidation imeMode="hiragana" allowBlank="1" showInputMessage="1" showErrorMessage="1" sqref="I77:Y77" xr:uid="{6266628A-7825-4EAD-8C85-A069C833B962}"/>
    <dataValidation imeMode="fullKatakana" allowBlank="1" showInputMessage="1" showErrorMessage="1" sqref="I79:Y79" xr:uid="{112E939F-69C1-4445-AF28-071B31A32670}"/>
    <dataValidation imeMode="hiragana" allowBlank="1" showInputMessage="1" showErrorMessage="1" sqref="I81:Y81" xr:uid="{204959C2-3388-432B-84E4-1BBB7803EDA2}"/>
    <dataValidation imeMode="halfAlpha" allowBlank="1" showInputMessage="1" showErrorMessage="1" sqref="I83:M83" xr:uid="{20ECB9D8-1FE1-4448-82E1-98E7244BA304}"/>
    <dataValidation imeMode="halfAlpha" allowBlank="1" showInputMessage="1" showErrorMessage="1" sqref="P83" xr:uid="{CDFFB134-6314-430F-B14C-DF3EBA75ADD1}"/>
    <dataValidation imeMode="halfAlpha" allowBlank="1" showInputMessage="1" showErrorMessage="1" sqref="I85:M85" xr:uid="{284DD827-A485-4227-9C67-1364659BE00D}"/>
    <dataValidation imeMode="halfAlpha" allowBlank="1" showInputMessage="1" showErrorMessage="1" sqref="I87:Y87" xr:uid="{EA7E4AAC-7BD4-4496-B5EE-5DC977CAA561}"/>
    <dataValidation imeMode="hiragana" allowBlank="1" showInputMessage="1" showErrorMessage="1" sqref="I112:Y112" xr:uid="{7EC0D85C-4B55-429B-8CE2-10EA0991D8D9}"/>
    <dataValidation imeMode="fullKatakana" allowBlank="1" showInputMessage="1" showErrorMessage="1" sqref="I114:Y114" xr:uid="{76FC12F0-83B9-45BC-A95D-E40A1851DBBE}"/>
    <dataValidation imeMode="hiragana" allowBlank="1" showInputMessage="1" showErrorMessage="1" sqref="I116:Y116" xr:uid="{418FD10F-C7ED-4180-89C6-92EE1733037E}"/>
    <dataValidation type="whole" imeMode="halfAlpha" allowBlank="1" showInputMessage="1" showErrorMessage="1" error="7桁の数字を入力してください" sqref="I118:M118" xr:uid="{9B0FF014-FC22-426D-85A5-A21648F1BC7E}">
      <formula1>0</formula1>
      <formula2>9999999</formula2>
    </dataValidation>
    <dataValidation imeMode="hiragana" allowBlank="1" showInputMessage="1" showErrorMessage="1" sqref="I120:Y120" xr:uid="{D3D70663-7829-48EE-A561-46E996CB15E6}"/>
    <dataValidation imeMode="halfAlpha" allowBlank="1" showInputMessage="1" showErrorMessage="1" sqref="I122:M122" xr:uid="{8523B55F-DC23-49E6-BB21-68D9A3AE8D76}"/>
    <dataValidation imeMode="halfAlpha" allowBlank="1" showInputMessage="1" showErrorMessage="1" sqref="P122" xr:uid="{DE001DE3-E05F-4EC8-9BFF-582C07B03749}"/>
    <dataValidation imeMode="halfAlpha" allowBlank="1" showInputMessage="1" showErrorMessage="1" sqref="I124:M124" xr:uid="{BC08BB60-6784-4B62-9FE0-5913C6CB9CEF}"/>
    <dataValidation imeMode="halfAlpha" allowBlank="1" showInputMessage="1" showErrorMessage="1" sqref="I126:Y126" xr:uid="{51F6B1E5-43CB-4329-BB2F-9EB96571B982}"/>
    <dataValidation type="list" imeMode="halfAlpha" allowBlank="1" showInputMessage="1" showErrorMessage="1" error="リストから選択してください" sqref="I153:M153" xr:uid="{C7813530-92A4-4F48-9AC6-B0EB6AA52DB1}">
      <formula1>"しない,する"</formula1>
    </dataValidation>
    <dataValidation imeMode="fullKatakana" allowBlank="1" showInputMessage="1" showErrorMessage="1" sqref="I155:Y155" xr:uid="{218DD329-830B-4D50-8326-D88C2FA5D427}"/>
    <dataValidation imeMode="hiragana" allowBlank="1" showInputMessage="1" showErrorMessage="1" sqref="I157:Y157" xr:uid="{2B2C8103-A37B-4BC7-B04A-1B97F71FB0A4}"/>
    <dataValidation imeMode="halfAlpha" allowBlank="1" showInputMessage="1" showErrorMessage="1" sqref="I159:M159" xr:uid="{97C8E77F-6E4F-492C-98E5-7B869FEAF719}"/>
    <dataValidation type="whole" imeMode="halfAlpha" allowBlank="1" showInputMessage="1" showErrorMessage="1" error="7桁の数字を入力してください" sqref="I161:M161" xr:uid="{AD015DCB-2AF6-40FA-8A11-7062B213B7DF}">
      <formula1>0</formula1>
      <formula2>9999999</formula2>
    </dataValidation>
    <dataValidation imeMode="hiragana" allowBlank="1" showInputMessage="1" showErrorMessage="1" sqref="I163:Y163" xr:uid="{83D171CE-BC85-4CCF-BAEB-10593A7D626F}"/>
    <dataValidation imeMode="halfAlpha" allowBlank="1" showInputMessage="1" showErrorMessage="1" sqref="I165:M165" xr:uid="{8D8E168A-86BB-4B01-B20A-468EA512490F}"/>
    <dataValidation imeMode="halfAlpha" allowBlank="1" showInputMessage="1" showErrorMessage="1" sqref="I167:M167" xr:uid="{E03F65C4-78AF-4096-9AF3-E4D2269853A0}"/>
    <dataValidation imeMode="halfAlpha" allowBlank="1" showInputMessage="1" showErrorMessage="1" sqref="I169:Y169" xr:uid="{86604A53-27B2-4BD2-9610-A4192788E47E}"/>
    <dataValidation type="whole" imeMode="halfAlpha" allowBlank="1" showInputMessage="1" showErrorMessage="1" error="有効な数字を入力してください。10兆円以上になる場合は、9,999,999,999と入力してください" sqref="I176:M176" xr:uid="{7F998479-4FD4-4838-989D-55C18F529814}">
      <formula1>-9999999999</formula1>
      <formula2>9999999999</formula2>
    </dataValidation>
    <dataValidation type="whole" imeMode="halfAlpha" allowBlank="1" showInputMessage="1" showErrorMessage="1" error="有効な数字を入力してください" sqref="I178:M178" xr:uid="{89A5493C-AB5C-4D68-9352-81088EDEC58C}">
      <formula1>0</formula1>
      <formula2>9999999999</formula2>
    </dataValidation>
    <dataValidation type="whole" imeMode="halfAlpha" allowBlank="1" showInputMessage="1" showErrorMessage="1" error="有効な数字を入力してください" sqref="I183:M183" xr:uid="{19A7FD82-2EFC-4723-88A7-7CA2B035CA47}">
      <formula1>0</formula1>
      <formula2>9999999999</formula2>
    </dataValidation>
    <dataValidation type="whole" imeMode="halfAlpha" allowBlank="1" showInputMessage="1" showErrorMessage="1" error="有効な数字を入力してください" sqref="N183:R183" xr:uid="{96E5E682-F2E5-437C-AB36-BA20797FD00F}">
      <formula1>0</formula1>
      <formula2>9999999999</formula2>
    </dataValidation>
    <dataValidation type="whole" imeMode="halfAlpha" allowBlank="1" showInputMessage="1" showErrorMessage="1" error="有効な数字を入力してください" sqref="I184:M184" xr:uid="{AA5ACB23-FDBF-4C6D-8A9E-0BBFC1CE176F}">
      <formula1>0</formula1>
      <formula2>9999999999</formula2>
    </dataValidation>
    <dataValidation type="whole" imeMode="halfAlpha" allowBlank="1" showInputMessage="1" showErrorMessage="1" error="有効な数字を入力してください" sqref="N184:R184" xr:uid="{0809B1CA-05DF-4566-AAFF-7526198265B2}">
      <formula1>0</formula1>
      <formula2>9999999999</formula2>
    </dataValidation>
    <dataValidation type="whole" imeMode="halfAlpha" allowBlank="1" showInputMessage="1" showErrorMessage="1" error="有効な数字を入力してください" sqref="I185:M185" xr:uid="{AA89119B-E233-473B-AC82-D412D6DF39F2}">
      <formula1>0</formula1>
      <formula2>9999999999</formula2>
    </dataValidation>
    <dataValidation type="whole" imeMode="halfAlpha" allowBlank="1" showInputMessage="1" showErrorMessage="1" error="有効な数字を入力してください" sqref="N185:R185" xr:uid="{F515E8B5-EF2B-4AE8-95F3-BCCA81349801}">
      <formula1>0</formula1>
      <formula2>9999999999</formula2>
    </dataValidation>
    <dataValidation allowBlank="1" showInputMessage="1" showErrorMessage="1" sqref="I186:M186 N186:R186 B197 B203 N233:O233 P233:Q233 U233:W233" xr:uid="{BAC3AB9F-7041-49A7-8AA0-9269DABC927A}"/>
    <dataValidation type="whole" imeMode="halfAlpha" allowBlank="1" showInputMessage="1" showErrorMessage="1" error="有効な数字を入力してください" sqref="I187:M187" xr:uid="{9FDBA3CD-68A6-4A22-AE9A-3A6582E9FA03}">
      <formula1>0</formula1>
      <formula2>9999999999</formula2>
    </dataValidation>
    <dataValidation type="whole" imeMode="halfAlpha" allowBlank="1" showInputMessage="1" showErrorMessage="1" error="有効な数字を入力してください" sqref="N187:R187" xr:uid="{16D81F36-D76A-4A35-9850-EA6FD4A125DC}">
      <formula1>0</formula1>
      <formula2>9999999999</formula2>
    </dataValidation>
    <dataValidation type="list" imeMode="halfAlpha" allowBlank="1" showInputMessage="1" showErrorMessage="1" error="リストから選択してください" sqref="I195:M195" xr:uid="{E5201D1E-8078-4755-BC85-EF6902EFE0EC}">
      <formula1>許可コード</formula1>
    </dataValidation>
    <dataValidation type="date" imeMode="halfAlpha" allowBlank="1" showInputMessage="1" showErrorMessage="1" error="有効な日付を入力してください" sqref="I197:M197" xr:uid="{D6769D96-DE42-457D-A8B7-DF303BA31500}">
      <formula1>92</formula1>
      <formula2>73415</formula2>
    </dataValidation>
    <dataValidation type="date" imeMode="halfAlpha" allowBlank="1" showInputMessage="1" showErrorMessage="1" error="有効な日付を入力してください" sqref="O197:R197" xr:uid="{9DC1DA73-DCAE-4B76-BB03-D4FD92F47B4A}">
      <formula1>92</formula1>
      <formula2>73415</formula2>
    </dataValidation>
    <dataValidation type="date" imeMode="halfAlpha" allowBlank="1" showInputMessage="1" showErrorMessage="1" error="有効な日付を入力してください" sqref="I199:M199" xr:uid="{0E5421E5-DD40-45F8-87FF-14266A0162DA}">
      <formula1>92</formula1>
      <formula2>73415</formula2>
    </dataValidation>
    <dataValidation type="list" imeMode="halfAlpha" allowBlank="1" showInputMessage="1" showErrorMessage="1" error="リストから選択してください" sqref="L204:M204" xr:uid="{449BB47E-E0DF-4533-9FC5-5AF6B1C5A1CE}">
      <formula1>"○,　"</formula1>
    </dataValidation>
    <dataValidation type="list" imeMode="halfAlpha" allowBlank="1" showInputMessage="1" showErrorMessage="1" error="リストから選択してください" sqref="N204:O204" xr:uid="{43954977-CB5D-4771-9562-FA0F2439F56B}">
      <formula1>"一般,特定,　"</formula1>
    </dataValidation>
    <dataValidation type="whole" imeMode="halfAlpha" allowBlank="1" showInputMessage="1" showErrorMessage="1" error="有効な数字を入力してください" sqref="P204:Q204" xr:uid="{2DAD5FB0-50B4-4E3A-9776-87196ED59A9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4:T204" xr:uid="{56D38E5A-305D-46DC-A041-07751C43C29A}">
      <formula1>-9999999999</formula1>
      <formula2>9999999999</formula2>
    </dataValidation>
    <dataValidation type="list" imeMode="halfAlpha" allowBlank="1" showInputMessage="1" showErrorMessage="1" error="リストから選択してください" sqref="U204:W204" xr:uid="{53990F1A-E3EC-47B8-AAB5-102AFECDE02B}">
      <formula1>"一般,特定,　"</formula1>
    </dataValidation>
    <dataValidation type="list" imeMode="halfAlpha" allowBlank="1" showInputMessage="1" showErrorMessage="1" error="リストから選択してください" sqref="L205:M205" xr:uid="{768323BB-3BB7-41C2-B301-84C26E64CAC2}">
      <formula1>"○,　"</formula1>
    </dataValidation>
    <dataValidation type="list" imeMode="halfAlpha" allowBlank="1" showInputMessage="1" showErrorMessage="1" error="リストから選択してください" sqref="N205:O205" xr:uid="{40627FB1-699E-4632-9DA3-E858E4D3C24A}">
      <formula1>"一般,特定,　"</formula1>
    </dataValidation>
    <dataValidation type="whole" imeMode="halfAlpha" allowBlank="1" showInputMessage="1" showErrorMessage="1" error="有効な数字を入力してください" sqref="P205:Q205" xr:uid="{BC4921BB-CB77-4705-9530-87504247A6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5:T205" xr:uid="{917F4F60-E489-4C50-AEAE-B0087100B1B2}">
      <formula1>-9999999999</formula1>
      <formula2>9999999999</formula2>
    </dataValidation>
    <dataValidation type="list" imeMode="halfAlpha" allowBlank="1" showInputMessage="1" showErrorMessage="1" error="リストから選択してください" sqref="U205:W205" xr:uid="{5A8779FB-EE8A-4B0F-94BD-2F223A053924}">
      <formula1>"一般,特定,　"</formula1>
    </dataValidation>
    <dataValidation type="list" imeMode="halfAlpha" allowBlank="1" showInputMessage="1" showErrorMessage="1" error="リストから選択してください" sqref="L206:M206" xr:uid="{64DD5F45-CF53-4498-A402-51E7D93679D3}">
      <formula1>"○,　"</formula1>
    </dataValidation>
    <dataValidation type="list" imeMode="halfAlpha" allowBlank="1" showInputMessage="1" showErrorMessage="1" error="リストから選択してください" sqref="N206:O206" xr:uid="{E2DD97A2-D671-486F-BA39-DB9A068AA99F}">
      <formula1>"一般,特定,　"</formula1>
    </dataValidation>
    <dataValidation type="whole" imeMode="halfAlpha" allowBlank="1" showInputMessage="1" showErrorMessage="1" error="有効な数字を入力してください" sqref="P206:Q206" xr:uid="{9FD5B4C5-E8A4-49ED-AB2D-F359807977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6:T206" xr:uid="{BB97F911-2CDA-473E-A7A2-51E687392409}">
      <formula1>-9999999999</formula1>
      <formula2>9999999999</formula2>
    </dataValidation>
    <dataValidation type="list" imeMode="halfAlpha" allowBlank="1" showInputMessage="1" showErrorMessage="1" error="リストから選択してください" sqref="U206:W206" xr:uid="{08FC9C5F-59FD-4D8D-ACC5-E676F4758B24}">
      <formula1>"一般,特定,　"</formula1>
    </dataValidation>
    <dataValidation type="list" imeMode="halfAlpha" allowBlank="1" showInputMessage="1" showErrorMessage="1" error="リストから選択してください" sqref="L207:M207" xr:uid="{D543417F-B77B-4347-A5F8-2425FB26AA38}">
      <formula1>"○,　"</formula1>
    </dataValidation>
    <dataValidation type="list" imeMode="halfAlpha" allowBlank="1" showInputMessage="1" showErrorMessage="1" error="リストから選択してください" sqref="N207:O207" xr:uid="{D39FC6C5-6B17-4D48-91E6-0F41937B9584}">
      <formula1>"一般,特定,　"</formula1>
    </dataValidation>
    <dataValidation type="whole" imeMode="halfAlpha" allowBlank="1" showInputMessage="1" showErrorMessage="1" error="有効な数字を入力してください" sqref="P207:Q207" xr:uid="{2D3BF57C-F4C9-4523-81BF-D2698CB006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7:T207" xr:uid="{57CBA3DA-DBCD-4D8C-8DE1-6CC55ED2BBE9}">
      <formula1>-9999999999</formula1>
      <formula2>9999999999</formula2>
    </dataValidation>
    <dataValidation type="list" imeMode="halfAlpha" allowBlank="1" showInputMessage="1" showErrorMessage="1" error="リストから選択してください" sqref="U207:W207" xr:uid="{5A227ABE-533D-4BF3-AFD5-8BA5057A3C96}">
      <formula1>"一般,特定,　"</formula1>
    </dataValidation>
    <dataValidation type="list" imeMode="halfAlpha" allowBlank="1" showInputMessage="1" showErrorMessage="1" error="リストから選択してください" sqref="L208:M208" xr:uid="{61178D41-0B6B-4C01-9E98-C676FF286D1C}">
      <formula1>"○,　"</formula1>
    </dataValidation>
    <dataValidation type="list" imeMode="halfAlpha" allowBlank="1" showInputMessage="1" showErrorMessage="1" error="リストから選択してください" sqref="N208:O208" xr:uid="{76837FA8-75A9-495F-A66E-E40DCC07A7F2}">
      <formula1>"一般,特定,　"</formula1>
    </dataValidation>
    <dataValidation type="whole" imeMode="halfAlpha" allowBlank="1" showInputMessage="1" showErrorMessage="1" error="有効な数字を入力してください" sqref="P208:Q208" xr:uid="{8F7C44C9-45B8-4F2C-B634-519561E8015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8:T208" xr:uid="{8BF15240-BCA1-44F0-ABF6-02D9E2D1A30D}">
      <formula1>-9999999999</formula1>
      <formula2>9999999999</formula2>
    </dataValidation>
    <dataValidation type="list" imeMode="halfAlpha" allowBlank="1" showInputMessage="1" showErrorMessage="1" error="リストから選択してください" sqref="U208:W208" xr:uid="{42F021DC-7EDE-4280-BF8A-93082DB49440}">
      <formula1>"一般,特定,　"</formula1>
    </dataValidation>
    <dataValidation type="list" imeMode="halfAlpha" allowBlank="1" showInputMessage="1" showErrorMessage="1" error="リストから選択してください" sqref="L209:M209" xr:uid="{9F67F4EC-2CB0-497A-8F06-963B507275EA}">
      <formula1>"○,　"</formula1>
    </dataValidation>
    <dataValidation type="list" imeMode="halfAlpha" allowBlank="1" showInputMessage="1" showErrorMessage="1" error="リストから選択してください" sqref="N209:O209" xr:uid="{5753E1AD-197D-406A-8B2F-7966895135C6}">
      <formula1>"一般,特定,　"</formula1>
    </dataValidation>
    <dataValidation type="whole" imeMode="halfAlpha" allowBlank="1" showInputMessage="1" showErrorMessage="1" error="有効な数字を入力してください" sqref="P209:Q209" xr:uid="{C5ADEB13-B357-488D-B154-6832A557E3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9:T209" xr:uid="{094C60C3-9281-433B-8072-FA80F4C54A94}">
      <formula1>-9999999999</formula1>
      <formula2>9999999999</formula2>
    </dataValidation>
    <dataValidation type="list" imeMode="halfAlpha" allowBlank="1" showInputMessage="1" showErrorMessage="1" error="リストから選択してください" sqref="U209:W209" xr:uid="{EAFEFB33-9B34-4390-8ED9-2E5AC3BABB84}">
      <formula1>"一般,特定,　"</formula1>
    </dataValidation>
    <dataValidation type="list" imeMode="halfAlpha" allowBlank="1" showInputMessage="1" showErrorMessage="1" error="リストから選択してください" sqref="L210:M210" xr:uid="{6138F9EB-EFAE-4BE8-862C-758303F1CA80}">
      <formula1>"○,　"</formula1>
    </dataValidation>
    <dataValidation type="list" imeMode="halfAlpha" allowBlank="1" showInputMessage="1" showErrorMessage="1" error="リストから選択してください" sqref="N210:O210" xr:uid="{46970464-76F8-47CC-B816-01A58A1F3E53}">
      <formula1>"一般,特定,　"</formula1>
    </dataValidation>
    <dataValidation type="whole" imeMode="halfAlpha" allowBlank="1" showInputMessage="1" showErrorMessage="1" error="有効な数字を入力してください" sqref="P210:Q210" xr:uid="{4D9D5006-08B7-428D-8E8F-D07EDC9589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0:T210" xr:uid="{B880BA8D-A194-47C7-8657-CE62D0B3935A}">
      <formula1>-9999999999</formula1>
      <formula2>9999999999</formula2>
    </dataValidation>
    <dataValidation type="list" imeMode="halfAlpha" allowBlank="1" showInputMessage="1" showErrorMessage="1" error="リストから選択してください" sqref="U210:W210" xr:uid="{6E00E910-F347-4524-BF0C-79DE76505C07}">
      <formula1>"一般,特定,　"</formula1>
    </dataValidation>
    <dataValidation type="list" imeMode="halfAlpha" allowBlank="1" showInputMessage="1" showErrorMessage="1" error="リストから選択してください" sqref="L211:M211" xr:uid="{A5372EC6-95EB-421C-B180-897378F1F445}">
      <formula1>"○,　"</formula1>
    </dataValidation>
    <dataValidation type="list" imeMode="halfAlpha" allowBlank="1" showInputMessage="1" showErrorMessage="1" error="リストから選択してください" sqref="N211:O211" xr:uid="{8A129887-0F8C-486E-8530-6CD381F9642A}">
      <formula1>"一般,特定,　"</formula1>
    </dataValidation>
    <dataValidation type="whole" imeMode="halfAlpha" allowBlank="1" showInputMessage="1" showErrorMessage="1" error="有効な数字を入力してください" sqref="P211:Q211" xr:uid="{15708A1D-6909-47FF-9C27-EA3C79D167A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1:T211" xr:uid="{73B7EDCA-BF6D-4550-834A-92AA32D658BE}">
      <formula1>-9999999999</formula1>
      <formula2>9999999999</formula2>
    </dataValidation>
    <dataValidation type="list" imeMode="halfAlpha" allowBlank="1" showInputMessage="1" showErrorMessage="1" error="リストから選択してください" sqref="U211:W211" xr:uid="{2BE7692B-EDA9-4319-BF01-049A8ABA249D}">
      <formula1>"一般,特定,　"</formula1>
    </dataValidation>
    <dataValidation type="list" imeMode="halfAlpha" allowBlank="1" showInputMessage="1" showErrorMessage="1" error="リストから選択してください" sqref="L212:M212" xr:uid="{E60FCBB7-7357-4FB3-9E2D-EE97DBC2AC23}">
      <formula1>"○,　"</formula1>
    </dataValidation>
    <dataValidation type="list" imeMode="halfAlpha" allowBlank="1" showInputMessage="1" showErrorMessage="1" error="リストから選択してください" sqref="N212:O212" xr:uid="{DAF98547-9ABA-403A-98C3-BFF85684CA23}">
      <formula1>"一般,特定,　"</formula1>
    </dataValidation>
    <dataValidation type="whole" imeMode="halfAlpha" allowBlank="1" showInputMessage="1" showErrorMessage="1" error="有効な数字を入力してください" sqref="P212:Q212" xr:uid="{8465E756-E3B9-4CF7-B553-5A7AA49E2E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2:T212" xr:uid="{77F289D0-852C-404C-A833-8E0B09C50238}">
      <formula1>-9999999999</formula1>
      <formula2>9999999999</formula2>
    </dataValidation>
    <dataValidation type="list" imeMode="halfAlpha" allowBlank="1" showInputMessage="1" showErrorMessage="1" error="リストから選択してください" sqref="U212:W212" xr:uid="{F05E7505-5E22-481D-926E-D577425D1214}">
      <formula1>"一般,特定,　"</formula1>
    </dataValidation>
    <dataValidation type="list" imeMode="halfAlpha" allowBlank="1" showInputMessage="1" showErrorMessage="1" error="リストから選択してください" sqref="L213:M213" xr:uid="{290F8881-B2C4-4BE0-AA77-69C9B989BC3A}">
      <formula1>"○,　"</formula1>
    </dataValidation>
    <dataValidation type="list" imeMode="halfAlpha" allowBlank="1" showInputMessage="1" showErrorMessage="1" error="リストから選択してください" sqref="N213:O213" xr:uid="{53359C80-8755-4EFA-BA73-0AA9B6A91DD4}">
      <formula1>"一般,特定,　"</formula1>
    </dataValidation>
    <dataValidation type="whole" imeMode="halfAlpha" allowBlank="1" showInputMessage="1" showErrorMessage="1" error="有効な数字を入力してください" sqref="P213:Q213" xr:uid="{8C83206B-FA81-411C-B57C-9D7327F018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3:T213" xr:uid="{2F172F7D-B618-4747-BEE6-0C64EB30BBFE}">
      <formula1>-9999999999</formula1>
      <formula2>9999999999</formula2>
    </dataValidation>
    <dataValidation type="list" imeMode="halfAlpha" allowBlank="1" showInputMessage="1" showErrorMessage="1" error="リストから選択してください" sqref="U213:W213" xr:uid="{BFBA11EE-1838-4120-B72A-09C7E5526C76}">
      <formula1>"一般,特定,　"</formula1>
    </dataValidation>
    <dataValidation type="list" imeMode="halfAlpha" allowBlank="1" showInputMessage="1" showErrorMessage="1" error="リストから選択してください" sqref="L214:M214" xr:uid="{8D1F51AC-A941-4C2A-A679-8F9D19AD0D74}">
      <formula1>"○,　"</formula1>
    </dataValidation>
    <dataValidation type="list" imeMode="halfAlpha" allowBlank="1" showInputMessage="1" showErrorMessage="1" error="リストから選択してください" sqref="N214:O214" xr:uid="{DD6AF1DC-01B7-4E7E-BD39-DBE7FBA685BD}">
      <formula1>"一般,特定,　"</formula1>
    </dataValidation>
    <dataValidation type="whole" imeMode="halfAlpha" allowBlank="1" showInputMessage="1" showErrorMessage="1" error="有効な数字を入力してください" sqref="P214:Q214" xr:uid="{AF1FE245-9E1C-4488-BEC1-CB4EF23D58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4:T214" xr:uid="{B99A1937-ED14-44BB-BF22-C1B54EBAEE2C}">
      <formula1>-9999999999</formula1>
      <formula2>9999999999</formula2>
    </dataValidation>
    <dataValidation type="list" imeMode="halfAlpha" allowBlank="1" showInputMessage="1" showErrorMessage="1" error="リストから選択してください" sqref="U214:W214" xr:uid="{64A3CBF3-780C-4550-A38A-9A0CA70DC16E}">
      <formula1>"一般,特定,　"</formula1>
    </dataValidation>
    <dataValidation type="list" imeMode="halfAlpha" allowBlank="1" showInputMessage="1" showErrorMessage="1" error="リストから選択してください" sqref="L215:M215" xr:uid="{494D7513-8B5A-4329-9AC3-CF481809581D}">
      <formula1>"○,　"</formula1>
    </dataValidation>
    <dataValidation type="list" imeMode="halfAlpha" allowBlank="1" showInputMessage="1" showErrorMessage="1" error="リストから選択してください" sqref="N215:O215" xr:uid="{D094F634-0BF3-468B-BA94-498FEFC7EFB3}">
      <formula1>"一般,特定,　"</formula1>
    </dataValidation>
    <dataValidation type="whole" imeMode="halfAlpha" allowBlank="1" showInputMessage="1" showErrorMessage="1" error="有効な数字を入力してください" sqref="P215:Q215" xr:uid="{59EED98B-CE6B-4360-9A7E-BA686BC3D6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5:T215" xr:uid="{38533396-695A-41A2-A6DF-25976893AE48}">
      <formula1>-9999999999</formula1>
      <formula2>9999999999</formula2>
    </dataValidation>
    <dataValidation type="list" imeMode="halfAlpha" allowBlank="1" showInputMessage="1" showErrorMessage="1" error="リストから選択してください" sqref="U215:W215" xr:uid="{558ABF4A-9D43-43CC-B261-A84EC427BF2B}">
      <formula1>"一般,特定,　"</formula1>
    </dataValidation>
    <dataValidation type="list" imeMode="halfAlpha" allowBlank="1" showInputMessage="1" showErrorMessage="1" error="リストから選択してください" sqref="L216:M216" xr:uid="{15BF502B-44D3-4C0D-8AA9-E38AFC2D081F}">
      <formula1>"○,　"</formula1>
    </dataValidation>
    <dataValidation type="list" imeMode="halfAlpha" allowBlank="1" showInputMessage="1" showErrorMessage="1" error="リストから選択してください" sqref="N216:O216" xr:uid="{A5C1E008-4B92-4419-AC11-E256736F6396}">
      <formula1>"一般,特定,　"</formula1>
    </dataValidation>
    <dataValidation type="whole" imeMode="halfAlpha" allowBlank="1" showInputMessage="1" showErrorMessage="1" error="有効な数字を入力してください" sqref="P216:Q216" xr:uid="{BB065790-B1C2-41FA-827A-D38658813D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6:T216" xr:uid="{2B0D4A29-AC89-40F8-822F-0A76275FB58F}">
      <formula1>-9999999999</formula1>
      <formula2>9999999999</formula2>
    </dataValidation>
    <dataValidation type="list" imeMode="halfAlpha" allowBlank="1" showInputMessage="1" showErrorMessage="1" error="リストから選択してください" sqref="U216:W216" xr:uid="{04FC6FF0-ABF3-4ABF-827D-3C30586E22F8}">
      <formula1>"一般,特定,　"</formula1>
    </dataValidation>
    <dataValidation type="list" imeMode="halfAlpha" allowBlank="1" showInputMessage="1" showErrorMessage="1" error="リストから選択してください" sqref="L217:M217" xr:uid="{5FCE0022-42BC-4596-8F1C-222DB8FFA6DA}">
      <formula1>"○,　"</formula1>
    </dataValidation>
    <dataValidation type="list" imeMode="halfAlpha" allowBlank="1" showInputMessage="1" showErrorMessage="1" error="リストから選択してください" sqref="N217:O217" xr:uid="{3EE6D75B-ABD9-4FBF-97CA-3734305CF72A}">
      <formula1>"一般,特定,　"</formula1>
    </dataValidation>
    <dataValidation type="whole" imeMode="halfAlpha" allowBlank="1" showInputMessage="1" showErrorMessage="1" error="有効な数字を入力してください" sqref="P217:Q217" xr:uid="{5E8EE6B7-C53D-4C05-AF34-D09B81F140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F4D17FB3-8426-462F-A4EC-39F78FAAEE45}">
      <formula1>-9999999999</formula1>
      <formula2>9999999999</formula2>
    </dataValidation>
    <dataValidation type="list" imeMode="halfAlpha" allowBlank="1" showInputMessage="1" showErrorMessage="1" error="リストから選択してください" sqref="U217:W217" xr:uid="{FFD06E80-5A1E-418D-92FB-D2F05DAAD9DC}">
      <formula1>"一般,特定,　"</formula1>
    </dataValidation>
    <dataValidation type="list" imeMode="halfAlpha" allowBlank="1" showInputMessage="1" showErrorMessage="1" error="リストから選択してください" sqref="L218:M218" xr:uid="{8846439E-C891-44E2-9568-DB144CE1D567}">
      <formula1>"○,　"</formula1>
    </dataValidation>
    <dataValidation type="list" imeMode="halfAlpha" allowBlank="1" showInputMessage="1" showErrorMessage="1" error="リストから選択してください" sqref="N218:O218" xr:uid="{33F17CE0-3F2F-4FFB-883D-E121B4FC3B76}">
      <formula1>"一般,特定,　"</formula1>
    </dataValidation>
    <dataValidation type="whole" imeMode="halfAlpha" allowBlank="1" showInputMessage="1" showErrorMessage="1" error="有効な数字を入力してください" sqref="P218:Q218" xr:uid="{18612FD2-7A26-41CD-9257-DFD22A5D52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800BB0BB-047D-426A-B769-B2622B74B9DF}">
      <formula1>-9999999999</formula1>
      <formula2>9999999999</formula2>
    </dataValidation>
    <dataValidation type="list" imeMode="halfAlpha" allowBlank="1" showInputMessage="1" showErrorMessage="1" error="リストから選択してください" sqref="U218:W218" xr:uid="{14EACEA9-73B9-422C-8ABD-FF64F92AEF57}">
      <formula1>"一般,特定,　"</formula1>
    </dataValidation>
    <dataValidation type="list" imeMode="halfAlpha" allowBlank="1" showInputMessage="1" showErrorMessage="1" error="リストから選択してください" sqref="L219:M219" xr:uid="{65E99ABF-5115-4202-BB77-9F3933FA71B2}">
      <formula1>"○,　"</formula1>
    </dataValidation>
    <dataValidation type="list" imeMode="halfAlpha" allowBlank="1" showInputMessage="1" showErrorMessage="1" error="リストから選択してください" sqref="N219:O219" xr:uid="{BC625586-D886-41EB-A7CA-E2F6D1675D9D}">
      <formula1>"一般,特定,　"</formula1>
    </dataValidation>
    <dataValidation type="whole" imeMode="halfAlpha" allowBlank="1" showInputMessage="1" showErrorMessage="1" error="有効な数字を入力してください" sqref="P219:Q219" xr:uid="{E05AD01D-4CE4-46EB-98EE-AC0C1C6B08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0FE476B8-1419-402E-A3D2-6FF3BA004F58}">
      <formula1>-9999999999</formula1>
      <formula2>9999999999</formula2>
    </dataValidation>
    <dataValidation type="list" imeMode="halfAlpha" allowBlank="1" showInputMessage="1" showErrorMessage="1" error="リストから選択してください" sqref="U219:W219" xr:uid="{90C575FE-7AE2-4E89-B3CF-43948E3E9F91}">
      <formula1>"一般,特定,　"</formula1>
    </dataValidation>
    <dataValidation type="list" imeMode="halfAlpha" allowBlank="1" showInputMessage="1" showErrorMessage="1" error="リストから選択してください" sqref="L220:M220" xr:uid="{49C6C5C9-4B8A-4345-863D-DA6EA86444AE}">
      <formula1>"○,　"</formula1>
    </dataValidation>
    <dataValidation type="list" imeMode="halfAlpha" allowBlank="1" showInputMessage="1" showErrorMessage="1" error="リストから選択してください" sqref="N220:O220" xr:uid="{2B5FF9F4-9C69-4AF4-B2F4-3992720602F2}">
      <formula1>"一般,特定,　"</formula1>
    </dataValidation>
    <dataValidation type="whole" imeMode="halfAlpha" allowBlank="1" showInputMessage="1" showErrorMessage="1" error="有効な数字を入力してください" sqref="P220:Q220" xr:uid="{7267F926-1891-4ED1-BEFA-980CB68082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736265CE-1C59-4CE1-BEC3-0633DA4B365C}">
      <formula1>-9999999999</formula1>
      <formula2>9999999999</formula2>
    </dataValidation>
    <dataValidation type="list" imeMode="halfAlpha" allowBlank="1" showInputMessage="1" showErrorMessage="1" error="リストから選択してください" sqref="U220:W220" xr:uid="{8524EEC4-54EA-4AF6-926C-59B3DF4D449F}">
      <formula1>"一般,特定,　"</formula1>
    </dataValidation>
    <dataValidation type="list" imeMode="halfAlpha" allowBlank="1" showInputMessage="1" showErrorMessage="1" error="リストから選択してください" sqref="L221:M221" xr:uid="{932A7476-E728-4AEF-A74B-29E01D394EF8}">
      <formula1>"○,　"</formula1>
    </dataValidation>
    <dataValidation type="list" imeMode="halfAlpha" allowBlank="1" showInputMessage="1" showErrorMessage="1" error="リストから選択してください" sqref="N221:O221" xr:uid="{281E8839-B727-40C0-8802-6D1F58DD6A00}">
      <formula1>"一般,特定,　"</formula1>
    </dataValidation>
    <dataValidation type="whole" imeMode="halfAlpha" allowBlank="1" showInputMessage="1" showErrorMessage="1" error="有効な数字を入力してください" sqref="P221:Q221" xr:uid="{57220C11-7A8A-43BC-BEDC-4DCD3111EE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1163CBC2-4276-47A1-883F-2FF44FFD97EE}">
      <formula1>-9999999999</formula1>
      <formula2>9999999999</formula2>
    </dataValidation>
    <dataValidation type="list" imeMode="halfAlpha" allowBlank="1" showInputMessage="1" showErrorMessage="1" error="リストから選択してください" sqref="U221:W221" xr:uid="{B586B59B-D77A-4269-8258-374DAEF8B666}">
      <formula1>"一般,特定,　"</formula1>
    </dataValidation>
    <dataValidation type="list" imeMode="halfAlpha" allowBlank="1" showInputMessage="1" showErrorMessage="1" error="リストから選択してください" sqref="L222:M222" xr:uid="{07550D96-FA6C-4A49-92EA-9456C3A80A35}">
      <formula1>"○,　"</formula1>
    </dataValidation>
    <dataValidation type="list" imeMode="halfAlpha" allowBlank="1" showInputMessage="1" showErrorMessage="1" error="リストから選択してください" sqref="N222:O222" xr:uid="{F602D956-3FF6-4C62-A195-2154845D18EF}">
      <formula1>"一般,特定,　"</formula1>
    </dataValidation>
    <dataValidation type="whole" imeMode="halfAlpha" allowBlank="1" showInputMessage="1" showErrorMessage="1" error="有効な数字を入力してください" sqref="P222:Q222" xr:uid="{2BD2EEE0-6206-4713-929F-D677286956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D8A75362-43A4-4C4D-8832-A021E2816048}">
      <formula1>-9999999999</formula1>
      <formula2>9999999999</formula2>
    </dataValidation>
    <dataValidation type="list" imeMode="halfAlpha" allowBlank="1" showInputMessage="1" showErrorMessage="1" error="リストから選択してください" sqref="U222:W222" xr:uid="{07248B83-4440-4026-BE60-CC5401945C37}">
      <formula1>"一般,特定,　"</formula1>
    </dataValidation>
    <dataValidation type="list" imeMode="halfAlpha" allowBlank="1" showInputMessage="1" showErrorMessage="1" error="リストから選択してください" sqref="L223:M223" xr:uid="{5DC5A772-06BA-4112-B058-F76C0FD488E3}">
      <formula1>"○,　"</formula1>
    </dataValidation>
    <dataValidation type="list" imeMode="halfAlpha" allowBlank="1" showInputMessage="1" showErrorMessage="1" error="リストから選択してください" sqref="N223:O223" xr:uid="{E970F2A1-151D-447A-9946-FAB7508C6422}">
      <formula1>"一般,特定,　"</formula1>
    </dataValidation>
    <dataValidation type="whole" imeMode="halfAlpha" allowBlank="1" showInputMessage="1" showErrorMessage="1" error="有効な数字を入力してください" sqref="P223:Q223" xr:uid="{E5D7395A-E1AC-433D-8BB9-DD5C3890BA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73373EC8-6B6A-40D1-B0C1-3488848DEA10}">
      <formula1>-9999999999</formula1>
      <formula2>9999999999</formula2>
    </dataValidation>
    <dataValidation type="list" imeMode="halfAlpha" allowBlank="1" showInputMessage="1" showErrorMessage="1" error="リストから選択してください" sqref="U223:W223" xr:uid="{6D7D5EE7-FC7F-488D-A031-A03CC0DE9EA6}">
      <formula1>"一般,特定,　"</formula1>
    </dataValidation>
    <dataValidation type="list" imeMode="halfAlpha" allowBlank="1" showInputMessage="1" showErrorMessage="1" error="リストから選択してください" sqref="L224:M224" xr:uid="{978107D5-22AC-421F-887C-97C9AA3DE946}">
      <formula1>"○,　"</formula1>
    </dataValidation>
    <dataValidation type="list" imeMode="halfAlpha" allowBlank="1" showInputMessage="1" showErrorMessage="1" error="リストから選択してください" sqref="N224:O224" xr:uid="{A6868CDB-F1A6-46B2-99F1-4896CCD8B88B}">
      <formula1>"一般,特定,　"</formula1>
    </dataValidation>
    <dataValidation type="whole" imeMode="halfAlpha" allowBlank="1" showInputMessage="1" showErrorMessage="1" error="有効な数字を入力してください" sqref="P224:Q224" xr:uid="{4645892C-DCF1-44AF-8E0D-24D4218AFE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54757F32-497B-4581-8562-DC6EC321B1E2}">
      <formula1>-9999999999</formula1>
      <formula2>9999999999</formula2>
    </dataValidation>
    <dataValidation type="list" imeMode="halfAlpha" allowBlank="1" showInputMessage="1" showErrorMessage="1" error="リストから選択してください" sqref="U224:W224" xr:uid="{86B0A574-42F2-4C44-A2A7-16F8C0F59549}">
      <formula1>"一般,特定,　"</formula1>
    </dataValidation>
    <dataValidation type="list" imeMode="halfAlpha" allowBlank="1" showInputMessage="1" showErrorMessage="1" error="リストから選択してください" sqref="L225:M225" xr:uid="{D512261A-CA1E-4AA5-A995-9543CA9D06E0}">
      <formula1>"○,　"</formula1>
    </dataValidation>
    <dataValidation type="list" imeMode="halfAlpha" allowBlank="1" showInputMessage="1" showErrorMessage="1" error="リストから選択してください" sqref="N225:O225" xr:uid="{89D8344E-D086-4566-BC87-EF7095DCF05F}">
      <formula1>"一般,特定,　"</formula1>
    </dataValidation>
    <dataValidation type="whole" imeMode="halfAlpha" allowBlank="1" showInputMessage="1" showErrorMessage="1" error="有効な数字を入力してください" sqref="P225:Q225" xr:uid="{903B5F7A-D447-4888-AD10-6D0A089996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5CF79385-14E7-49EE-A99C-A864C2DBD7A5}">
      <formula1>-9999999999</formula1>
      <formula2>9999999999</formula2>
    </dataValidation>
    <dataValidation type="list" imeMode="halfAlpha" allowBlank="1" showInputMessage="1" showErrorMessage="1" error="リストから選択してください" sqref="U225:W225" xr:uid="{F4122A62-22D2-44F8-B164-446C23DF0A39}">
      <formula1>"一般,特定,　"</formula1>
    </dataValidation>
    <dataValidation type="list" imeMode="halfAlpha" allowBlank="1" showInputMessage="1" showErrorMessage="1" error="リストから選択してください" sqref="L226:M226" xr:uid="{54A681EB-AEE3-4122-99A9-48E13F04BA55}">
      <formula1>"○,　"</formula1>
    </dataValidation>
    <dataValidation type="list" imeMode="halfAlpha" allowBlank="1" showInputMessage="1" showErrorMessage="1" error="リストから選択してください" sqref="N226:O226" xr:uid="{ED1D46C2-9A8F-4FC5-97C5-007786CE15ED}">
      <formula1>"一般,特定,　"</formula1>
    </dataValidation>
    <dataValidation type="whole" imeMode="halfAlpha" allowBlank="1" showInputMessage="1" showErrorMessage="1" error="有効な数字を入力してください" sqref="P226:Q226" xr:uid="{762A104C-F908-4C37-B21F-FF2904EA8A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752C0667-B2CB-4EE9-98E6-F632A47D13A8}">
      <formula1>-9999999999</formula1>
      <formula2>9999999999</formula2>
    </dataValidation>
    <dataValidation type="list" imeMode="halfAlpha" allowBlank="1" showInputMessage="1" showErrorMessage="1" error="リストから選択してください" sqref="U226:W226" xr:uid="{765996F1-E78E-48C7-874B-9C4B442E7CC8}">
      <formula1>"一般,特定,　"</formula1>
    </dataValidation>
    <dataValidation type="list" imeMode="halfAlpha" allowBlank="1" showInputMessage="1" showErrorMessage="1" error="リストから選択してください" sqref="L227:M227" xr:uid="{8CC02E2A-3438-4F36-B0FB-5ED0005685B5}">
      <formula1>"○,　"</formula1>
    </dataValidation>
    <dataValidation type="list" imeMode="halfAlpha" allowBlank="1" showInputMessage="1" showErrorMessage="1" error="リストから選択してください" sqref="N227:O227" xr:uid="{E575BF0C-C156-43AD-AA8E-89296BCF9E11}">
      <formula1>"一般,特定,　"</formula1>
    </dataValidation>
    <dataValidation type="whole" imeMode="halfAlpha" allowBlank="1" showInputMessage="1" showErrorMessage="1" error="有効な数字を入力してください" sqref="P227:Q227" xr:uid="{E72C5233-02BD-49A7-9238-F4E292FDAC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BBC96BE2-CA63-48E4-A857-D5003FCF5646}">
      <formula1>-9999999999</formula1>
      <formula2>9999999999</formula2>
    </dataValidation>
    <dataValidation type="list" imeMode="halfAlpha" allowBlank="1" showInputMessage="1" showErrorMessage="1" error="リストから選択してください" sqref="U227:W227" xr:uid="{AEE87608-72D3-4342-8B8B-5FA086335B5E}">
      <formula1>"一般,特定,　"</formula1>
    </dataValidation>
    <dataValidation type="list" imeMode="halfAlpha" allowBlank="1" showInputMessage="1" showErrorMessage="1" error="リストから選択してください" sqref="L228:M228" xr:uid="{4A63A923-0F7C-48C0-A92D-4C140EA8E93F}">
      <formula1>"○,　"</formula1>
    </dataValidation>
    <dataValidation type="list" imeMode="halfAlpha" allowBlank="1" showInputMessage="1" showErrorMessage="1" error="リストから選択してください" sqref="N228:O228" xr:uid="{9AD7DFB8-F624-475D-8C4F-9E8544D39DEF}">
      <formula1>"一般,特定,　"</formula1>
    </dataValidation>
    <dataValidation type="whole" imeMode="halfAlpha" allowBlank="1" showInputMessage="1" showErrorMessage="1" error="有効な数字を入力してください" sqref="P228:Q228" xr:uid="{CF6C8BEE-8B78-4E54-BB3C-20EEB4714F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9D2DFE09-AC00-4FF2-BFE7-4997F452C961}">
      <formula1>-9999999999</formula1>
      <formula2>9999999999</formula2>
    </dataValidation>
    <dataValidation type="list" imeMode="halfAlpha" allowBlank="1" showInputMessage="1" showErrorMessage="1" error="リストから選択してください" sqref="U228:W228" xr:uid="{B2D7DC77-5CE9-4AE7-9B4E-91615B06DF9D}">
      <formula1>"一般,特定,　"</formula1>
    </dataValidation>
    <dataValidation type="list" imeMode="halfAlpha" allowBlank="1" showInputMessage="1" showErrorMessage="1" error="リストから選択してください" sqref="L229:M229" xr:uid="{DA12EFFC-26DF-4726-94EB-51B9BBF98D17}">
      <formula1>"○,　"</formula1>
    </dataValidation>
    <dataValidation type="list" imeMode="halfAlpha" allowBlank="1" showInputMessage="1" showErrorMessage="1" error="リストから選択してください" sqref="N229:O229" xr:uid="{E9F8D3AF-FFD8-4663-9217-52DEAFB784C8}">
      <formula1>"一般,特定,　"</formula1>
    </dataValidation>
    <dataValidation type="whole" imeMode="halfAlpha" allowBlank="1" showInputMessage="1" showErrorMessage="1" error="有効な数字を入力してください" sqref="P229:Q229" xr:uid="{589592FE-9AC8-4D85-9AC9-1ED11CEB31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80ABD8E8-A955-4468-85A1-92EB88742B42}">
      <formula1>-9999999999</formula1>
      <formula2>9999999999</formula2>
    </dataValidation>
    <dataValidation type="list" imeMode="halfAlpha" allowBlank="1" showInputMessage="1" showErrorMessage="1" error="リストから選択してください" sqref="U229:W229" xr:uid="{5420662F-13D3-4CAA-8D39-C0738C01C388}">
      <formula1>"一般,特定,　"</formula1>
    </dataValidation>
    <dataValidation type="list" imeMode="halfAlpha" allowBlank="1" showInputMessage="1" showErrorMessage="1" error="リストから選択してください" sqref="L230:M230" xr:uid="{3500EEDC-86FB-4D04-ACB4-C02701C8D181}">
      <formula1>"○,　"</formula1>
    </dataValidation>
    <dataValidation type="list" imeMode="halfAlpha" allowBlank="1" showInputMessage="1" showErrorMessage="1" error="リストから選択してください" sqref="N230:O230" xr:uid="{ABED2EB3-95B6-4A8B-867A-7A5E6096D56C}">
      <formula1>"一般,特定,　"</formula1>
    </dataValidation>
    <dataValidation type="whole" imeMode="halfAlpha" allowBlank="1" showInputMessage="1" showErrorMessage="1" error="有効な数字を入力してください" sqref="P230:Q230" xr:uid="{EB684A9E-C4D9-4E9A-AE49-0CC0BD0DD5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62B17B28-64DB-46F5-A5C4-EFF5666C3F09}">
      <formula1>-9999999999</formula1>
      <formula2>9999999999</formula2>
    </dataValidation>
    <dataValidation type="list" imeMode="halfAlpha" allowBlank="1" showInputMessage="1" showErrorMessage="1" error="リストから選択してください" sqref="U230:W230" xr:uid="{46ED9C3D-2CA8-471A-976E-01D06587B5FD}">
      <formula1>"一般,特定,　"</formula1>
    </dataValidation>
    <dataValidation type="list" imeMode="halfAlpha" allowBlank="1" showInputMessage="1" showErrorMessage="1" error="リストから選択してください" sqref="L231:M231" xr:uid="{5DA3A207-6B46-445C-9D61-6F8CDC449624}">
      <formula1>"○,　"</formula1>
    </dataValidation>
    <dataValidation type="list" imeMode="halfAlpha" allowBlank="1" showInputMessage="1" showErrorMessage="1" error="リストから選択してください" sqref="N231:O231" xr:uid="{E4A283B2-E244-4DA8-A298-90D402D7D3E0}">
      <formula1>"一般,特定,　"</formula1>
    </dataValidation>
    <dataValidation type="whole" imeMode="halfAlpha" allowBlank="1" showInputMessage="1" showErrorMessage="1" error="有効な数字を入力してください" sqref="P231:Q231" xr:uid="{2AAC7582-D5FE-43C5-B74B-3D2FC50A9F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6B7B68BC-F598-44A0-BC04-8AEA0A1F56F1}">
      <formula1>-9999999999</formula1>
      <formula2>9999999999</formula2>
    </dataValidation>
    <dataValidation type="list" imeMode="halfAlpha" allowBlank="1" showInputMessage="1" showErrorMessage="1" error="リストから選択してください" sqref="U231:W231" xr:uid="{3AD333EF-6D67-4AA3-8C72-BFDEE676C4DA}">
      <formula1>"一般,特定,　"</formula1>
    </dataValidation>
    <dataValidation type="list" imeMode="halfAlpha" allowBlank="1" showInputMessage="1" showErrorMessage="1" error="リストから選択してください" sqref="L232:M232" xr:uid="{B3F8AF94-54F6-412A-A9C8-8FFDAE24539F}">
      <formula1>"○,　"</formula1>
    </dataValidation>
    <dataValidation type="list" imeMode="halfAlpha" allowBlank="1" showInputMessage="1" showErrorMessage="1" error="リストから選択してください" sqref="N232:O232" xr:uid="{E9AFB2D1-8042-434D-8387-0888DE0D559C}">
      <formula1>"一般,特定,　"</formula1>
    </dataValidation>
    <dataValidation type="whole" imeMode="halfAlpha" allowBlank="1" showInputMessage="1" showErrorMessage="1" error="有効な数字を入力してください" sqref="P232:Q232" xr:uid="{30FD0106-05BD-4FC9-BB95-80983B8532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590DF1DE-BA06-4D87-8509-55C7DC23E59D}">
      <formula1>-9999999999</formula1>
      <formula2>9999999999</formula2>
    </dataValidation>
    <dataValidation type="list" imeMode="halfAlpha" allowBlank="1" showInputMessage="1" showErrorMessage="1" error="リストから選択してください" sqref="U232:W232" xr:uid="{B6570AAB-02CA-4002-8576-86CA76AF0CB7}">
      <formula1>"一般,特定,　"</formula1>
    </dataValidation>
    <dataValidation type="list" imeMode="halfAlpha" allowBlank="1" showInputMessage="1" showErrorMessage="1" error="リストから選択してください" sqref="L233:M233" xr:uid="{329B58DA-0126-4837-9860-5CA5C7846DD2}">
      <formula1>"○,　"</formula1>
    </dataValidation>
    <dataValidation type="whole" imeMode="halfAlpha" allowBlank="1" showInputMessage="1" showErrorMessage="1" error="有効な数字を入力してください。10兆円以上になる場合は、9,999,999,999と入力してください" sqref="R233:T233" xr:uid="{1CE6ADE7-FC28-45FC-B266-36A390215FEB}">
      <formula1>-9999999999</formula1>
      <formula2>9999999999</formula2>
    </dataValidation>
  </dataValidations>
  <pageMargins left="0.19685039370078741" right="0.19685039370078741" top="0.39370078740157483" bottom="0.19685039370078741" header="0.19685039370078741" footer="0.19685039370078741"/>
  <pageSetup paperSize="9" scale="67"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87" customWidth="1"/>
    <col min="2" max="16384" width="9" style="87"/>
  </cols>
  <sheetData>
    <row r="1" spans="1:1" x14ac:dyDescent="0.15">
      <c r="A1" s="8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87" t="str">
        <f>"@神奈川県@和歌山県@鹿児島県@"</f>
        <v>@神奈川県@和歌山県@鹿児島県@</v>
      </c>
    </row>
    <row r="3" spans="1:1" x14ac:dyDescent="0.15">
      <c r="A3" s="87" t="s">
        <v>183</v>
      </c>
    </row>
    <row r="4" spans="1:1" x14ac:dyDescent="0.15">
      <c r="A4" s="87" t="s">
        <v>184</v>
      </c>
    </row>
    <row r="10" spans="1:1" x14ac:dyDescent="0.15">
      <c r="A10" s="58" t="s">
        <v>169</v>
      </c>
    </row>
    <row r="11" spans="1:1" x14ac:dyDescent="0.15">
      <c r="A11" s="58" t="s">
        <v>17</v>
      </c>
    </row>
    <row r="12" spans="1:1" x14ac:dyDescent="0.15">
      <c r="A12" s="58" t="s">
        <v>18</v>
      </c>
    </row>
    <row r="13" spans="1:1" x14ac:dyDescent="0.15">
      <c r="A13" s="58" t="s">
        <v>19</v>
      </c>
    </row>
    <row r="14" spans="1:1" x14ac:dyDescent="0.15">
      <c r="A14" s="58" t="s">
        <v>20</v>
      </c>
    </row>
    <row r="15" spans="1:1" x14ac:dyDescent="0.15">
      <c r="A15" s="58" t="s">
        <v>21</v>
      </c>
    </row>
    <row r="16" spans="1:1" x14ac:dyDescent="0.15">
      <c r="A16" s="58" t="s">
        <v>22</v>
      </c>
    </row>
    <row r="17" spans="1:1" x14ac:dyDescent="0.15">
      <c r="A17" s="58" t="s">
        <v>23</v>
      </c>
    </row>
    <row r="18" spans="1:1" x14ac:dyDescent="0.15">
      <c r="A18" s="58" t="s">
        <v>24</v>
      </c>
    </row>
    <row r="19" spans="1:1" x14ac:dyDescent="0.15">
      <c r="A19" s="58" t="s">
        <v>25</v>
      </c>
    </row>
    <row r="20" spans="1:1" x14ac:dyDescent="0.15">
      <c r="A20" s="58" t="s">
        <v>26</v>
      </c>
    </row>
    <row r="21" spans="1:1" x14ac:dyDescent="0.15">
      <c r="A21" s="58" t="s">
        <v>27</v>
      </c>
    </row>
    <row r="22" spans="1:1" x14ac:dyDescent="0.15">
      <c r="A22" s="58" t="s">
        <v>28</v>
      </c>
    </row>
    <row r="23" spans="1:1" x14ac:dyDescent="0.15">
      <c r="A23" s="58" t="s">
        <v>29</v>
      </c>
    </row>
    <row r="24" spans="1:1" x14ac:dyDescent="0.15">
      <c r="A24" s="58" t="s">
        <v>30</v>
      </c>
    </row>
    <row r="25" spans="1:1" x14ac:dyDescent="0.15">
      <c r="A25" s="58" t="s">
        <v>31</v>
      </c>
    </row>
    <row r="26" spans="1:1" x14ac:dyDescent="0.15">
      <c r="A26" s="58" t="s">
        <v>32</v>
      </c>
    </row>
    <row r="27" spans="1:1" x14ac:dyDescent="0.15">
      <c r="A27" s="58" t="s">
        <v>33</v>
      </c>
    </row>
    <row r="28" spans="1:1" x14ac:dyDescent="0.15">
      <c r="A28" s="58" t="s">
        <v>34</v>
      </c>
    </row>
    <row r="29" spans="1:1" x14ac:dyDescent="0.15">
      <c r="A29" s="58" t="s">
        <v>35</v>
      </c>
    </row>
    <row r="30" spans="1:1" x14ac:dyDescent="0.15">
      <c r="A30" s="58" t="s">
        <v>36</v>
      </c>
    </row>
    <row r="31" spans="1:1" x14ac:dyDescent="0.15">
      <c r="A31" s="58" t="s">
        <v>37</v>
      </c>
    </row>
    <row r="32" spans="1:1" x14ac:dyDescent="0.15">
      <c r="A32" s="58" t="s">
        <v>38</v>
      </c>
    </row>
    <row r="33" spans="1:1" x14ac:dyDescent="0.15">
      <c r="A33" s="58" t="s">
        <v>39</v>
      </c>
    </row>
    <row r="34" spans="1:1" x14ac:dyDescent="0.15">
      <c r="A34" s="58" t="s">
        <v>40</v>
      </c>
    </row>
    <row r="35" spans="1:1" x14ac:dyDescent="0.15">
      <c r="A35" s="58" t="s">
        <v>41</v>
      </c>
    </row>
    <row r="36" spans="1:1" x14ac:dyDescent="0.15">
      <c r="A36" s="58" t="s">
        <v>42</v>
      </c>
    </row>
    <row r="37" spans="1:1" x14ac:dyDescent="0.15">
      <c r="A37" s="58" t="s">
        <v>43</v>
      </c>
    </row>
    <row r="38" spans="1:1" x14ac:dyDescent="0.15">
      <c r="A38" s="58" t="s">
        <v>44</v>
      </c>
    </row>
    <row r="39" spans="1:1" x14ac:dyDescent="0.15">
      <c r="A39" s="58" t="s">
        <v>45</v>
      </c>
    </row>
    <row r="40" spans="1:1" x14ac:dyDescent="0.15">
      <c r="A40" s="58" t="s">
        <v>46</v>
      </c>
    </row>
    <row r="41" spans="1:1" x14ac:dyDescent="0.15">
      <c r="A41" s="58" t="s">
        <v>47</v>
      </c>
    </row>
    <row r="42" spans="1:1" x14ac:dyDescent="0.15">
      <c r="A42" s="58" t="s">
        <v>48</v>
      </c>
    </row>
    <row r="43" spans="1:1" x14ac:dyDescent="0.15">
      <c r="A43" s="58" t="s">
        <v>49</v>
      </c>
    </row>
    <row r="44" spans="1:1" x14ac:dyDescent="0.15">
      <c r="A44" s="58" t="s">
        <v>50</v>
      </c>
    </row>
    <row r="45" spans="1:1" x14ac:dyDescent="0.15">
      <c r="A45" s="58" t="s">
        <v>51</v>
      </c>
    </row>
    <row r="46" spans="1:1" x14ac:dyDescent="0.15">
      <c r="A46" s="58" t="s">
        <v>52</v>
      </c>
    </row>
    <row r="47" spans="1:1" x14ac:dyDescent="0.15">
      <c r="A47" s="58" t="s">
        <v>53</v>
      </c>
    </row>
    <row r="48" spans="1:1" x14ac:dyDescent="0.15">
      <c r="A48" s="58" t="s">
        <v>54</v>
      </c>
    </row>
    <row r="49" spans="1:1" x14ac:dyDescent="0.15">
      <c r="A49" s="58" t="s">
        <v>55</v>
      </c>
    </row>
    <row r="50" spans="1:1" x14ac:dyDescent="0.15">
      <c r="A50" s="58" t="s">
        <v>56</v>
      </c>
    </row>
    <row r="51" spans="1:1" x14ac:dyDescent="0.15">
      <c r="A51" s="58" t="s">
        <v>57</v>
      </c>
    </row>
    <row r="52" spans="1:1" x14ac:dyDescent="0.15">
      <c r="A52" s="58" t="s">
        <v>58</v>
      </c>
    </row>
    <row r="53" spans="1:1" x14ac:dyDescent="0.15">
      <c r="A53" s="58" t="s">
        <v>59</v>
      </c>
    </row>
    <row r="54" spans="1:1" x14ac:dyDescent="0.15">
      <c r="A54" s="58" t="s">
        <v>60</v>
      </c>
    </row>
    <row r="55" spans="1:1" x14ac:dyDescent="0.15">
      <c r="A55" s="58" t="s">
        <v>61</v>
      </c>
    </row>
    <row r="56" spans="1:1" x14ac:dyDescent="0.15">
      <c r="A56" s="58" t="s">
        <v>62</v>
      </c>
    </row>
    <row r="57" spans="1:1" x14ac:dyDescent="0.15">
      <c r="A57" s="58" t="s">
        <v>63</v>
      </c>
    </row>
  </sheetData>
  <sheetProtection algorithmName="SHA-512" hashValue="9bBxWG1A71FC2lXit8+c9UVVkXnjfrkhfOxXUCL9+PdLU3gZNyWigGm4HGCOR00Lzrm5UuiRjvip+aCd/U4/TA==" saltValue="b/NH9hWuQ++EWH+ISLZx2w=="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2025-01-29T05:59:14Z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